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kidefondqc.sharepoint.com/sites/Administration/Documents partages/Affiliations/Documentation/"/>
    </mc:Choice>
  </mc:AlternateContent>
  <xr:revisionPtr revIDLastSave="154" documentId="8_{796A192A-2709-4D86-8F8C-1281B4083A45}" xr6:coauthVersionLast="47" xr6:coauthVersionMax="47" xr10:uidLastSave="{27358C93-8D5A-45A8-BC10-ECA2918F6829}"/>
  <workbookProtection workbookAlgorithmName="SHA-512" workbookHashValue="EfeBX322Lxbg2tP9mpoFkv6Li1pHOStEFc0f3WDXpuFE8PHDVYwnrRz7cuNIY7jXKCnx5XOG/nWhz5BABByFvg==" workbookSaltValue="PIn1vXVX3mAww47G5xb2wA==" workbookSpinCount="100000" lockStructure="1"/>
  <bookViews>
    <workbookView xWindow="-108" yWindow="-108" windowWidth="23256" windowHeight="12456" xr2:uid="{00000000-000D-0000-FFFF-FFFF00000000}"/>
  </bookViews>
  <sheets>
    <sheet name="#1 Inscription du club" sheetId="4" r:id="rId1"/>
    <sheet name="#2 Inscription du personnel" sheetId="10" r:id="rId2"/>
    <sheet name="Associations et clubs" sheetId="5" r:id="rId3"/>
    <sheet name="Toutes catégories" sheetId="11" r:id="rId4"/>
    <sheet name="Catégories jumelées" sheetId="14" r:id="rId5"/>
    <sheet name="Cat. adultes simplifiées" sheetId="16" r:id="rId6"/>
  </sheets>
  <definedNames>
    <definedName name="_xlnm.Print_Titles" localSheetId="0">'#1 Inscription du club'!$2:$2</definedName>
    <definedName name="_xlnm.Print_Titles" localSheetId="5">'Cat. adultes simplifiées'!#REF!</definedName>
    <definedName name="_xlnm.Print_Titles" localSheetId="4">'Catégories jumelées'!#REF!</definedName>
    <definedName name="_xlnm.Print_Titles" localSheetId="3">'Toutes catégories'!$1:$1</definedName>
    <definedName name="Z_412352B9_5B38_4BDD_A8D6_563791B9EA67_.wvu.PrintArea" localSheetId="0" hidden="1">'#1 Inscription du club'!$A$2:$E$21</definedName>
    <definedName name="Z_412352B9_5B38_4BDD_A8D6_563791B9EA67_.wvu.PrintArea" localSheetId="1" hidden="1">'#2 Inscription du personnel'!$A$1:$L$35</definedName>
    <definedName name="Z_412352B9_5B38_4BDD_A8D6_563791B9EA67_.wvu.PrintTitles" localSheetId="0" hidden="1">'#1 Inscription du club'!$2:$2</definedName>
    <definedName name="Z_412352B9_5B38_4BDD_A8D6_563791B9EA67_.wvu.PrintTitles" localSheetId="1" hidden="1">'#2 Inscription du personnel'!#REF!</definedName>
    <definedName name="_xlnm.Print_Area" localSheetId="0">'#1 Inscription du club'!$A$2:$E$21</definedName>
    <definedName name="_xlnm.Print_Area" localSheetId="1">'#2 Inscription du personnel'!$A$1:$L$107</definedName>
  </definedNames>
  <calcPr calcId="191029"/>
  <customWorkbookViews>
    <customWorkbookView name="Formulaires" guid="{412352B9-5B38-4BDD-A8D6-563791B9EA67}" maximized="1" xWindow="-8" yWindow="-8"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0" i="11" l="1"/>
  <c r="A79" i="11"/>
  <c r="M79" i="11"/>
  <c r="J79" i="11"/>
  <c r="M64" i="11"/>
  <c r="M65" i="11"/>
  <c r="M66" i="11"/>
  <c r="J58" i="11"/>
  <c r="M56" i="11"/>
  <c r="M58" i="11"/>
  <c r="J56" i="11"/>
  <c r="M45" i="11"/>
  <c r="J45" i="11"/>
  <c r="D106" i="10" l="1"/>
  <c r="D107"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78"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26" i="10"/>
  <c r="D25" i="10"/>
  <c r="D24" i="10"/>
  <c r="D23" i="10"/>
  <c r="D5" i="10"/>
  <c r="D6" i="10"/>
  <c r="D7" i="10"/>
  <c r="D8" i="10"/>
  <c r="D9" i="10"/>
  <c r="D10" i="10"/>
  <c r="D11" i="10"/>
  <c r="D12" i="10"/>
  <c r="D13" i="10"/>
  <c r="D14" i="10"/>
  <c r="D15" i="10"/>
  <c r="D16" i="10"/>
  <c r="D17" i="10"/>
  <c r="D18" i="10"/>
  <c r="I15" i="16" l="1"/>
  <c r="I14" i="16"/>
  <c r="F53" i="16"/>
  <c r="F52" i="16"/>
  <c r="F51" i="16"/>
  <c r="F50" i="16"/>
  <c r="F49" i="16"/>
  <c r="F48" i="16"/>
  <c r="F47" i="16"/>
  <c r="F46" i="16"/>
  <c r="F45" i="16"/>
  <c r="E45" i="16"/>
  <c r="D45" i="16"/>
  <c r="C45" i="16"/>
  <c r="B45" i="16"/>
  <c r="F42" i="16"/>
  <c r="F41" i="16"/>
  <c r="F40" i="16"/>
  <c r="F39" i="16"/>
  <c r="F38" i="16"/>
  <c r="F37" i="16"/>
  <c r="F36" i="16"/>
  <c r="F35" i="16"/>
  <c r="F34" i="16"/>
  <c r="F33" i="16"/>
  <c r="F32" i="16"/>
  <c r="F31" i="16"/>
  <c r="F30" i="16"/>
  <c r="F29" i="16"/>
  <c r="F28" i="16"/>
  <c r="F27" i="16"/>
  <c r="F26" i="16"/>
  <c r="F25" i="16"/>
  <c r="F24" i="16"/>
  <c r="F23" i="16"/>
  <c r="F22" i="16"/>
  <c r="F21" i="16"/>
  <c r="F20" i="16"/>
  <c r="F19" i="16"/>
  <c r="A4" i="16"/>
  <c r="A5" i="16" s="1"/>
  <c r="A6" i="16" s="1"/>
  <c r="A7" i="16" s="1"/>
  <c r="A8" i="16" s="1"/>
  <c r="A9" i="16" s="1"/>
  <c r="A10" i="16" s="1"/>
  <c r="A11" i="16" s="1"/>
  <c r="C63" i="14"/>
  <c r="D63" i="14"/>
  <c r="E63" i="14"/>
  <c r="F63" i="14"/>
  <c r="B63" i="14"/>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G77" i="11"/>
  <c r="G60" i="11"/>
  <c r="G53" i="11"/>
  <c r="G36" i="11"/>
  <c r="E77" i="10"/>
  <c r="E22" i="10"/>
  <c r="D76" i="10"/>
  <c r="C76" i="10"/>
  <c r="C77" i="10"/>
  <c r="D77" i="10"/>
  <c r="F77" i="10"/>
  <c r="G77" i="10"/>
  <c r="H77" i="10"/>
  <c r="I77" i="10"/>
  <c r="J77" i="10"/>
  <c r="K77" i="10"/>
  <c r="L77" i="10"/>
  <c r="B77" i="10"/>
  <c r="D21" i="10"/>
  <c r="C21" i="10"/>
  <c r="C22" i="10"/>
  <c r="D22" i="10"/>
  <c r="F22" i="10"/>
  <c r="G22" i="10"/>
  <c r="H22" i="10"/>
  <c r="I22" i="10"/>
  <c r="J22" i="10"/>
  <c r="K22" i="10"/>
  <c r="L22" i="10"/>
  <c r="B22" i="10"/>
  <c r="A12" i="16" l="1"/>
  <c r="A13" i="16" s="1"/>
  <c r="A14" i="16" s="1"/>
  <c r="A15" i="16" s="1"/>
  <c r="D36" i="11"/>
  <c r="E36" i="11"/>
  <c r="F36" i="11"/>
  <c r="C36" i="11"/>
  <c r="D53" i="11"/>
  <c r="E53" i="11"/>
  <c r="F53" i="11"/>
  <c r="C53" i="11"/>
  <c r="D77" i="11"/>
  <c r="E77" i="11"/>
  <c r="F77" i="11"/>
  <c r="C77" i="11"/>
  <c r="J63" i="11"/>
  <c r="L61" i="11"/>
  <c r="E62" i="11"/>
  <c r="E63" i="11" s="1"/>
  <c r="E64" i="11" s="1"/>
  <c r="E65" i="11" s="1"/>
  <c r="E66" i="11" s="1"/>
  <c r="E67" i="11" s="1"/>
  <c r="E68" i="11" s="1"/>
  <c r="D62" i="11"/>
  <c r="D63" i="11" s="1"/>
  <c r="D64" i="11" s="1"/>
  <c r="D65" i="11" s="1"/>
  <c r="D66" i="11" s="1"/>
  <c r="D67" i="11" s="1"/>
  <c r="D60" i="11"/>
  <c r="E60" i="11"/>
  <c r="F60" i="11"/>
  <c r="C60" i="11"/>
  <c r="J52" i="11"/>
  <c r="J51" i="11"/>
  <c r="J50" i="11"/>
  <c r="J49" i="11"/>
  <c r="J48" i="11"/>
  <c r="J47" i="11"/>
  <c r="E47" i="11"/>
  <c r="E48" i="11" s="1"/>
  <c r="E49" i="11" s="1"/>
  <c r="D47" i="11"/>
  <c r="D48" i="11" s="1"/>
  <c r="J46" i="11"/>
  <c r="J44" i="11"/>
  <c r="J43" i="11"/>
  <c r="J42" i="11"/>
  <c r="J41" i="11"/>
  <c r="J40" i="11"/>
  <c r="J39" i="11"/>
  <c r="E39" i="11"/>
  <c r="E40" i="11" s="1"/>
  <c r="E41" i="11" s="1"/>
  <c r="D39" i="11"/>
  <c r="D40" i="11" s="1"/>
  <c r="J38" i="11"/>
  <c r="M63" i="11" l="1"/>
  <c r="M39" i="11"/>
  <c r="M46" i="11"/>
  <c r="M52" i="11"/>
  <c r="M49" i="11"/>
  <c r="M40" i="11"/>
  <c r="M44" i="11"/>
  <c r="M47" i="11"/>
  <c r="M50" i="11"/>
  <c r="M42" i="11"/>
  <c r="M48" i="11"/>
  <c r="M38" i="11"/>
  <c r="M41" i="11"/>
  <c r="M51" i="11"/>
  <c r="M43" i="11"/>
  <c r="J35" i="11" l="1"/>
  <c r="J34" i="11"/>
  <c r="J33" i="11"/>
  <c r="J32" i="11"/>
  <c r="J31" i="11"/>
  <c r="J30" i="11"/>
  <c r="E30" i="11"/>
  <c r="E31" i="11" s="1"/>
  <c r="E32" i="11" s="1"/>
  <c r="D30" i="11"/>
  <c r="D31" i="11" s="1"/>
  <c r="J29" i="11"/>
  <c r="L28" i="11"/>
  <c r="J28" i="11"/>
  <c r="J20" i="11"/>
  <c r="L20" i="11"/>
  <c r="J12" i="11"/>
  <c r="L12" i="11"/>
  <c r="J27" i="11"/>
  <c r="J26" i="11"/>
  <c r="J25" i="11"/>
  <c r="J24" i="11"/>
  <c r="J23" i="11"/>
  <c r="J22" i="11"/>
  <c r="E22" i="11"/>
  <c r="E23" i="11" s="1"/>
  <c r="E24" i="11" s="1"/>
  <c r="D22" i="11"/>
  <c r="D23" i="11" s="1"/>
  <c r="J21" i="11"/>
  <c r="J19" i="11"/>
  <c r="J18" i="11"/>
  <c r="J17" i="11"/>
  <c r="J16" i="11"/>
  <c r="J15" i="11"/>
  <c r="J14" i="11"/>
  <c r="E14" i="11"/>
  <c r="E15" i="11" s="1"/>
  <c r="E16" i="11" s="1"/>
  <c r="D14" i="11"/>
  <c r="D15" i="11" s="1"/>
  <c r="J13" i="11"/>
  <c r="J11" i="11"/>
  <c r="J6" i="11"/>
  <c r="J7" i="11"/>
  <c r="J8" i="11"/>
  <c r="J9" i="11"/>
  <c r="J10" i="11"/>
  <c r="J5" i="11"/>
  <c r="E6" i="11"/>
  <c r="E7" i="11" s="1"/>
  <c r="E8" i="11" s="1"/>
  <c r="D6" i="11"/>
  <c r="D7" i="11" s="1"/>
  <c r="L80" i="11"/>
  <c r="M80" i="11"/>
  <c r="J80" i="11"/>
  <c r="L78" i="11"/>
  <c r="K78" i="11"/>
  <c r="J78" i="11"/>
  <c r="J77" i="11"/>
  <c r="M77" i="11" s="1"/>
  <c r="I77" i="11"/>
  <c r="L77" i="11" s="1"/>
  <c r="H77" i="11"/>
  <c r="K77" i="11" s="1"/>
  <c r="J76" i="11"/>
  <c r="J75" i="11"/>
  <c r="J74" i="11"/>
  <c r="J73" i="11"/>
  <c r="J72" i="11"/>
  <c r="J71" i="11"/>
  <c r="J70" i="11"/>
  <c r="J69" i="11"/>
  <c r="J68" i="11"/>
  <c r="J67" i="11"/>
  <c r="J66" i="11"/>
  <c r="J65" i="11"/>
  <c r="J64" i="11"/>
  <c r="J62" i="11"/>
  <c r="J61" i="11"/>
  <c r="J60" i="11"/>
  <c r="M60" i="11" s="1"/>
  <c r="I60" i="11"/>
  <c r="L60" i="11" s="1"/>
  <c r="H60" i="11"/>
  <c r="K60" i="11" s="1"/>
  <c r="L59" i="11"/>
  <c r="J59" i="11"/>
  <c r="L57" i="11"/>
  <c r="M57" i="11" s="1"/>
  <c r="J57" i="11"/>
  <c r="L55" i="11"/>
  <c r="J55" i="11"/>
  <c r="L54" i="11"/>
  <c r="J54" i="11"/>
  <c r="J53" i="11"/>
  <c r="M53" i="11" s="1"/>
  <c r="I53" i="11"/>
  <c r="L53" i="11" s="1"/>
  <c r="H53" i="11"/>
  <c r="K53" i="11" s="1"/>
  <c r="L37" i="11"/>
  <c r="J37" i="11"/>
  <c r="J36" i="11"/>
  <c r="M36" i="11" s="1"/>
  <c r="I36" i="11"/>
  <c r="L36" i="11" s="1"/>
  <c r="H36" i="11"/>
  <c r="K36" i="11" s="1"/>
  <c r="L4" i="11"/>
  <c r="J4" i="11"/>
  <c r="A4" i="11"/>
  <c r="A5" i="11" s="1"/>
  <c r="A6" i="11" s="1"/>
  <c r="A7" i="11" s="1"/>
  <c r="A8" i="11" s="1"/>
  <c r="A9" i="11" s="1"/>
  <c r="A10" i="11" s="1"/>
  <c r="A11" i="11" s="1"/>
  <c r="A12" i="11" s="1"/>
  <c r="A13" i="11" s="1"/>
  <c r="L3" i="11"/>
  <c r="K3" i="11"/>
  <c r="J3" i="11"/>
  <c r="M2" i="11"/>
  <c r="L2" i="11"/>
  <c r="K2" i="11"/>
  <c r="M12" i="11" l="1"/>
  <c r="M33" i="11"/>
  <c r="M32" i="11"/>
  <c r="M59" i="11"/>
  <c r="M62" i="11"/>
  <c r="M29" i="11"/>
  <c r="M25" i="11"/>
  <c r="M30" i="11"/>
  <c r="M35" i="11"/>
  <c r="M20" i="11"/>
  <c r="M75" i="11"/>
  <c r="M27" i="11"/>
  <c r="M31" i="11"/>
  <c r="M69" i="11"/>
  <c r="M26" i="11"/>
  <c r="M34" i="11"/>
  <c r="M17" i="11"/>
  <c r="M22" i="11"/>
  <c r="M21" i="11"/>
  <c r="M28" i="11"/>
  <c r="M6" i="11"/>
  <c r="M15" i="11"/>
  <c r="M19" i="11"/>
  <c r="M24" i="11"/>
  <c r="M7" i="11"/>
  <c r="M8" i="11"/>
  <c r="M9" i="11"/>
  <c r="M11" i="11"/>
  <c r="M23" i="11"/>
  <c r="A14" i="11"/>
  <c r="A15" i="11" s="1"/>
  <c r="A16" i="11" s="1"/>
  <c r="A17" i="11" s="1"/>
  <c r="A18" i="11" s="1"/>
  <c r="A19" i="11" s="1"/>
  <c r="M10" i="11"/>
  <c r="M14" i="11"/>
  <c r="M18" i="11"/>
  <c r="M13" i="11"/>
  <c r="M16" i="11"/>
  <c r="M5" i="11"/>
  <c r="M76" i="11"/>
  <c r="M55" i="11"/>
  <c r="M61" i="11"/>
  <c r="M73" i="11"/>
  <c r="M37" i="11"/>
  <c r="M71" i="11"/>
  <c r="M54" i="11"/>
  <c r="M68" i="11"/>
  <c r="M70" i="11"/>
  <c r="M72" i="11"/>
  <c r="M3" i="11"/>
  <c r="M4" i="11"/>
  <c r="M67" i="11"/>
  <c r="M74" i="11"/>
  <c r="M78" i="11"/>
  <c r="A20" i="5"/>
  <c r="A19" i="5"/>
  <c r="A18" i="5"/>
  <c r="A17" i="5"/>
  <c r="A16" i="5"/>
  <c r="A20" i="11" l="1"/>
  <c r="A21" i="11" s="1"/>
  <c r="A22" i="11" s="1"/>
  <c r="A23" i="11" s="1"/>
  <c r="A24" i="11" s="1"/>
  <c r="A25" i="11" s="1"/>
  <c r="A26" i="11" s="1"/>
  <c r="A27" i="11" l="1"/>
  <c r="A28" i="11" s="1"/>
  <c r="A29" i="11" s="1"/>
  <c r="A30" i="11" s="1"/>
  <c r="A31" i="11" s="1"/>
  <c r="A32" i="11" s="1"/>
  <c r="A33" i="11" s="1"/>
  <c r="A34" i="11" s="1"/>
  <c r="A35" i="11" s="1"/>
  <c r="A37" i="11" s="1"/>
  <c r="A38" i="11" s="1"/>
  <c r="A39" i="11" s="1"/>
  <c r="A40" i="11" s="1"/>
  <c r="A41" i="11" s="1"/>
  <c r="A42" i="11" s="1"/>
  <c r="A43" i="11" s="1"/>
  <c r="A44" i="11" l="1"/>
  <c r="A45" i="11" l="1"/>
  <c r="A46" i="11" s="1"/>
  <c r="A47" i="11" s="1"/>
  <c r="A48" i="11" s="1"/>
  <c r="A49" i="11" s="1"/>
  <c r="A50" i="11" s="1"/>
  <c r="A51" i="11" s="1"/>
  <c r="A52" i="11" s="1"/>
  <c r="A54" i="11" l="1"/>
  <c r="A55" i="11" s="1"/>
  <c r="A56" i="11" l="1"/>
  <c r="A57" i="11" s="1"/>
  <c r="A58" i="11" s="1"/>
  <c r="A59" i="11" s="1"/>
  <c r="A61" i="11" s="1"/>
  <c r="A62" i="11" s="1"/>
  <c r="A63" i="11" l="1"/>
  <c r="A64" i="11" s="1"/>
  <c r="A65" i="11" s="1"/>
  <c r="A66" i="11" s="1"/>
  <c r="A67" i="11" s="1"/>
  <c r="A68" i="11" s="1"/>
  <c r="A69" i="11" s="1"/>
  <c r="A70" i="11" s="1"/>
  <c r="A71" i="11" s="1"/>
  <c r="A72" i="11" s="1"/>
  <c r="A73" i="11" s="1"/>
  <c r="A74" i="11" s="1"/>
  <c r="A75" i="11" s="1"/>
  <c r="A76" i="11" s="1"/>
  <c r="A7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Alexandre</author>
  </authors>
  <commentList>
    <comment ref="A9" authorId="0" shapeId="0" xr:uid="{00000000-0006-0000-0000-000001000000}">
      <text>
        <r>
          <rPr>
            <sz val="9"/>
            <color indexed="81"/>
            <rFont val="Tahoma"/>
            <family val="2"/>
          </rPr>
          <t>Voir dans l'onglet "Associations et clubs" quelle affiliation convient à votre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Alexandre</author>
  </authors>
  <commentList>
    <comment ref="C4" authorId="0" shapeId="0" xr:uid="{00000000-0006-0000-0100-000001000000}">
      <text>
        <r>
          <rPr>
            <sz val="9"/>
            <color indexed="81"/>
            <rFont val="Tahoma"/>
            <family val="2"/>
          </rPr>
          <t xml:space="preserve">aaaa-mm-jj
</t>
        </r>
      </text>
    </comment>
    <comment ref="C5" authorId="0" shapeId="0" xr:uid="{B0431F4F-EBAD-4B96-98F3-7EA4AB84A611}">
      <text>
        <r>
          <rPr>
            <sz val="9"/>
            <color indexed="81"/>
            <rFont val="Tahoma"/>
            <family val="2"/>
          </rPr>
          <t xml:space="preserve">aaaa-mm-jj
</t>
        </r>
      </text>
    </comment>
    <comment ref="C6" authorId="0" shapeId="0" xr:uid="{037FFF50-9A72-4EE8-BCA1-5025A01DA781}">
      <text>
        <r>
          <rPr>
            <sz val="9"/>
            <color indexed="81"/>
            <rFont val="Tahoma"/>
            <family val="2"/>
          </rPr>
          <t xml:space="preserve">aaaa-mm-jj
</t>
        </r>
      </text>
    </comment>
    <comment ref="C7" authorId="0" shapeId="0" xr:uid="{8B5A76A7-DBE0-4903-A0CB-A7E3F8211E28}">
      <text>
        <r>
          <rPr>
            <sz val="9"/>
            <color indexed="81"/>
            <rFont val="Tahoma"/>
            <family val="2"/>
          </rPr>
          <t xml:space="preserve">aaaa-mm-jj
</t>
        </r>
      </text>
    </comment>
    <comment ref="C8" authorId="0" shapeId="0" xr:uid="{853193A2-FC89-4F61-B726-CCFFBD0B605E}">
      <text>
        <r>
          <rPr>
            <sz val="9"/>
            <color indexed="81"/>
            <rFont val="Tahoma"/>
            <family val="2"/>
          </rPr>
          <t xml:space="preserve">aaaa-mm-jj
</t>
        </r>
      </text>
    </comment>
    <comment ref="C9" authorId="0" shapeId="0" xr:uid="{77C65412-C4ED-4E75-8248-FD0D1159FA88}">
      <text>
        <r>
          <rPr>
            <sz val="9"/>
            <color indexed="81"/>
            <rFont val="Tahoma"/>
            <family val="2"/>
          </rPr>
          <t xml:space="preserve">aaaa-mm-jj
</t>
        </r>
      </text>
    </comment>
    <comment ref="C10" authorId="0" shapeId="0" xr:uid="{27AE926D-CD28-4BA6-B026-5AF2F94B1B29}">
      <text>
        <r>
          <rPr>
            <sz val="9"/>
            <color indexed="81"/>
            <rFont val="Tahoma"/>
            <family val="2"/>
          </rPr>
          <t xml:space="preserve">aaaa-mm-jj
</t>
        </r>
      </text>
    </comment>
    <comment ref="C11" authorId="0" shapeId="0" xr:uid="{83BD273C-C629-4734-B6EB-F98A26F7B3C1}">
      <text>
        <r>
          <rPr>
            <sz val="9"/>
            <color indexed="81"/>
            <rFont val="Tahoma"/>
            <family val="2"/>
          </rPr>
          <t xml:space="preserve">aaaa-mm-jj
</t>
        </r>
      </text>
    </comment>
    <comment ref="C12" authorId="0" shapeId="0" xr:uid="{D3ED406B-F2E8-4850-8BBF-5C068DEDD57D}">
      <text>
        <r>
          <rPr>
            <sz val="9"/>
            <color indexed="81"/>
            <rFont val="Tahoma"/>
            <family val="2"/>
          </rPr>
          <t xml:space="preserve">aaaa-mm-jj
</t>
        </r>
      </text>
    </comment>
    <comment ref="C13" authorId="0" shapeId="0" xr:uid="{53CA3929-CA20-4ABB-9D6B-F2AE58B154A6}">
      <text>
        <r>
          <rPr>
            <sz val="9"/>
            <color indexed="81"/>
            <rFont val="Tahoma"/>
            <family val="2"/>
          </rPr>
          <t xml:space="preserve">aaaa-mm-jj
</t>
        </r>
      </text>
    </comment>
    <comment ref="C14" authorId="0" shapeId="0" xr:uid="{4E15CC46-3B98-499A-88CA-0691B3820BA2}">
      <text>
        <r>
          <rPr>
            <sz val="9"/>
            <color indexed="81"/>
            <rFont val="Tahoma"/>
            <family val="2"/>
          </rPr>
          <t xml:space="preserve">aaaa-mm-jj
</t>
        </r>
      </text>
    </comment>
    <comment ref="C15" authorId="0" shapeId="0" xr:uid="{2743B441-95CF-4F64-A906-21719991059E}">
      <text>
        <r>
          <rPr>
            <sz val="9"/>
            <color indexed="81"/>
            <rFont val="Tahoma"/>
            <family val="2"/>
          </rPr>
          <t xml:space="preserve">aaaa-mm-jj
</t>
        </r>
      </text>
    </comment>
    <comment ref="C16" authorId="0" shapeId="0" xr:uid="{29F18050-B2A4-4E97-9953-987E21166315}">
      <text>
        <r>
          <rPr>
            <sz val="9"/>
            <color indexed="81"/>
            <rFont val="Tahoma"/>
            <family val="2"/>
          </rPr>
          <t xml:space="preserve">aaaa-mm-jj
</t>
        </r>
      </text>
    </comment>
    <comment ref="C17" authorId="0" shapeId="0" xr:uid="{59CB28A0-EBAE-4C17-82ED-CAAD76584C46}">
      <text>
        <r>
          <rPr>
            <sz val="9"/>
            <color indexed="81"/>
            <rFont val="Tahoma"/>
            <family val="2"/>
          </rPr>
          <t xml:space="preserve">aaaa-mm-jj
</t>
        </r>
      </text>
    </comment>
    <comment ref="C18" authorId="0" shapeId="0" xr:uid="{01C56C1A-D73E-42C4-8BB9-E2D8FFB348DA}">
      <text>
        <r>
          <rPr>
            <sz val="9"/>
            <color indexed="81"/>
            <rFont val="Tahoma"/>
            <family val="2"/>
          </rPr>
          <t xml:space="preserve">aaaa-mm-jj
</t>
        </r>
      </text>
    </comment>
    <comment ref="C23" authorId="0" shapeId="0" xr:uid="{3E203C69-FB6C-4471-8380-297476C694B6}">
      <text>
        <r>
          <rPr>
            <sz val="9"/>
            <color indexed="81"/>
            <rFont val="Tahoma"/>
            <family val="2"/>
          </rPr>
          <t xml:space="preserve">aaaa-mm-jj
</t>
        </r>
      </text>
    </comment>
    <comment ref="C24" authorId="0" shapeId="0" xr:uid="{BCC53058-85A5-491A-A20E-362E9AE3479A}">
      <text>
        <r>
          <rPr>
            <sz val="9"/>
            <color indexed="81"/>
            <rFont val="Tahoma"/>
            <family val="2"/>
          </rPr>
          <t xml:space="preserve">aaaa-mm-jj
</t>
        </r>
      </text>
    </comment>
    <comment ref="C25" authorId="0" shapeId="0" xr:uid="{F57DE8D8-D156-4E8E-8BD8-BDB2F37899DE}">
      <text>
        <r>
          <rPr>
            <sz val="9"/>
            <color indexed="81"/>
            <rFont val="Tahoma"/>
            <family val="2"/>
          </rPr>
          <t xml:space="preserve">aaaa-mm-jj
</t>
        </r>
      </text>
    </comment>
    <comment ref="C26" authorId="0" shapeId="0" xr:uid="{86BBF621-B1AF-4889-8840-D2C83D1CD0BD}">
      <text>
        <r>
          <rPr>
            <sz val="9"/>
            <color indexed="81"/>
            <rFont val="Tahoma"/>
            <family val="2"/>
          </rPr>
          <t xml:space="preserve">aaaa-mm-jj
</t>
        </r>
      </text>
    </comment>
    <comment ref="C27" authorId="0" shapeId="0" xr:uid="{6101E0E5-3AC3-42BC-B963-7C7FF0D94836}">
      <text>
        <r>
          <rPr>
            <sz val="9"/>
            <color indexed="81"/>
            <rFont val="Tahoma"/>
            <family val="2"/>
          </rPr>
          <t xml:space="preserve">aaaa-mm-jj
</t>
        </r>
      </text>
    </comment>
    <comment ref="C28" authorId="0" shapeId="0" xr:uid="{77864AA0-0274-45FA-BA64-461DC7F0976C}">
      <text>
        <r>
          <rPr>
            <sz val="9"/>
            <color indexed="81"/>
            <rFont val="Tahoma"/>
            <family val="2"/>
          </rPr>
          <t xml:space="preserve">aaaa-mm-jj
</t>
        </r>
      </text>
    </comment>
    <comment ref="C29" authorId="0" shapeId="0" xr:uid="{BFD87D24-616A-4932-A03B-82911AB6C115}">
      <text>
        <r>
          <rPr>
            <sz val="9"/>
            <color indexed="81"/>
            <rFont val="Tahoma"/>
            <family val="2"/>
          </rPr>
          <t xml:space="preserve">aaaa-mm-jj
</t>
        </r>
      </text>
    </comment>
    <comment ref="C30" authorId="0" shapeId="0" xr:uid="{F339EB7B-F0CD-4531-BF31-03A89194F29D}">
      <text>
        <r>
          <rPr>
            <sz val="9"/>
            <color indexed="81"/>
            <rFont val="Tahoma"/>
            <family val="2"/>
          </rPr>
          <t xml:space="preserve">aaaa-mm-jj
</t>
        </r>
      </text>
    </comment>
    <comment ref="C31" authorId="0" shapeId="0" xr:uid="{F9B5E827-882F-4FD6-89EA-B18087F0B68F}">
      <text>
        <r>
          <rPr>
            <sz val="9"/>
            <color indexed="81"/>
            <rFont val="Tahoma"/>
            <family val="2"/>
          </rPr>
          <t xml:space="preserve">aaaa-mm-jj
</t>
        </r>
      </text>
    </comment>
    <comment ref="C32" authorId="0" shapeId="0" xr:uid="{DB0328C6-DE6C-4983-91F7-C44EBE87924F}">
      <text>
        <r>
          <rPr>
            <sz val="9"/>
            <color indexed="81"/>
            <rFont val="Tahoma"/>
            <family val="2"/>
          </rPr>
          <t xml:space="preserve">aaaa-mm-jj
</t>
        </r>
      </text>
    </comment>
    <comment ref="C33" authorId="0" shapeId="0" xr:uid="{10E4BDF9-11B9-4805-9B5C-D5C0E44EE9D0}">
      <text>
        <r>
          <rPr>
            <sz val="9"/>
            <color indexed="81"/>
            <rFont val="Tahoma"/>
            <family val="2"/>
          </rPr>
          <t xml:space="preserve">aaaa-mm-jj
</t>
        </r>
      </text>
    </comment>
    <comment ref="C34" authorId="0" shapeId="0" xr:uid="{EA3BECD7-9EEC-4EB6-AE32-7A6F643F6302}">
      <text>
        <r>
          <rPr>
            <sz val="9"/>
            <color indexed="81"/>
            <rFont val="Tahoma"/>
            <family val="2"/>
          </rPr>
          <t xml:space="preserve">aaaa-mm-jj
</t>
        </r>
      </text>
    </comment>
    <comment ref="C35" authorId="0" shapeId="0" xr:uid="{CE1D6BDF-3E5E-42C1-BFF8-216B102BA882}">
      <text>
        <r>
          <rPr>
            <sz val="9"/>
            <color indexed="81"/>
            <rFont val="Tahoma"/>
            <family val="2"/>
          </rPr>
          <t xml:space="preserve">aaaa-mm-jj
</t>
        </r>
      </text>
    </comment>
    <comment ref="C36" authorId="0" shapeId="0" xr:uid="{99DECFE6-2A16-43A8-A748-4AED7793D7A3}">
      <text>
        <r>
          <rPr>
            <sz val="9"/>
            <color indexed="81"/>
            <rFont val="Tahoma"/>
            <family val="2"/>
          </rPr>
          <t xml:space="preserve">aaaa-mm-jj
</t>
        </r>
      </text>
    </comment>
    <comment ref="C37" authorId="0" shapeId="0" xr:uid="{FD22F607-EB21-4EF4-9E91-D4197F8DE457}">
      <text>
        <r>
          <rPr>
            <sz val="9"/>
            <color indexed="81"/>
            <rFont val="Tahoma"/>
            <family val="2"/>
          </rPr>
          <t xml:space="preserve">aaaa-mm-jj
</t>
        </r>
      </text>
    </comment>
    <comment ref="C38" authorId="0" shapeId="0" xr:uid="{AC233B02-49F1-40CB-ADB2-EF985D3F7934}">
      <text>
        <r>
          <rPr>
            <sz val="9"/>
            <color indexed="81"/>
            <rFont val="Tahoma"/>
            <family val="2"/>
          </rPr>
          <t xml:space="preserve">aaaa-mm-jj
</t>
        </r>
      </text>
    </comment>
    <comment ref="C39" authorId="0" shapeId="0" xr:uid="{83829001-E4ED-460E-941B-25B7F01125BD}">
      <text>
        <r>
          <rPr>
            <sz val="9"/>
            <color indexed="81"/>
            <rFont val="Tahoma"/>
            <family val="2"/>
          </rPr>
          <t xml:space="preserve">aaaa-mm-jj
</t>
        </r>
      </text>
    </comment>
    <comment ref="C40" authorId="0" shapeId="0" xr:uid="{905BB1D1-3067-4431-BC71-0D1061DBCA53}">
      <text>
        <r>
          <rPr>
            <sz val="9"/>
            <color indexed="81"/>
            <rFont val="Tahoma"/>
            <family val="2"/>
          </rPr>
          <t xml:space="preserve">aaaa-mm-jj
</t>
        </r>
      </text>
    </comment>
    <comment ref="C41" authorId="0" shapeId="0" xr:uid="{1F20A15B-05B9-4FC5-9F6C-FA6F6A01EE87}">
      <text>
        <r>
          <rPr>
            <sz val="9"/>
            <color indexed="81"/>
            <rFont val="Tahoma"/>
            <family val="2"/>
          </rPr>
          <t xml:space="preserve">aaaa-mm-jj
</t>
        </r>
      </text>
    </comment>
    <comment ref="C42" authorId="0" shapeId="0" xr:uid="{74CF46E9-7430-4D0B-B67D-0844539DD493}">
      <text>
        <r>
          <rPr>
            <sz val="9"/>
            <color indexed="81"/>
            <rFont val="Tahoma"/>
            <family val="2"/>
          </rPr>
          <t xml:space="preserve">aaaa-mm-jj
</t>
        </r>
      </text>
    </comment>
    <comment ref="C43" authorId="0" shapeId="0" xr:uid="{63D94292-0F90-49D7-8A6F-4BE4E4064361}">
      <text>
        <r>
          <rPr>
            <sz val="9"/>
            <color indexed="81"/>
            <rFont val="Tahoma"/>
            <family val="2"/>
          </rPr>
          <t xml:space="preserve">aaaa-mm-jj
</t>
        </r>
      </text>
    </comment>
    <comment ref="C44" authorId="0" shapeId="0" xr:uid="{113D8120-6152-4413-AB06-BA5C06A9CF93}">
      <text>
        <r>
          <rPr>
            <sz val="9"/>
            <color indexed="81"/>
            <rFont val="Tahoma"/>
            <family val="2"/>
          </rPr>
          <t xml:space="preserve">aaaa-mm-jj
</t>
        </r>
      </text>
    </comment>
    <comment ref="C45" authorId="0" shapeId="0" xr:uid="{0F96562A-4511-4C52-9C04-F48CE686F7A1}">
      <text>
        <r>
          <rPr>
            <sz val="9"/>
            <color indexed="81"/>
            <rFont val="Tahoma"/>
            <family val="2"/>
          </rPr>
          <t xml:space="preserve">aaaa-mm-jj
</t>
        </r>
      </text>
    </comment>
    <comment ref="C46" authorId="0" shapeId="0" xr:uid="{6824DC94-916F-45A0-B24D-135518729E08}">
      <text>
        <r>
          <rPr>
            <sz val="9"/>
            <color indexed="81"/>
            <rFont val="Tahoma"/>
            <family val="2"/>
          </rPr>
          <t xml:space="preserve">aaaa-mm-jj
</t>
        </r>
      </text>
    </comment>
    <comment ref="C47" authorId="0" shapeId="0" xr:uid="{6A9B21D1-BA58-422C-8B6A-7EAD548EE145}">
      <text>
        <r>
          <rPr>
            <sz val="9"/>
            <color indexed="81"/>
            <rFont val="Tahoma"/>
            <family val="2"/>
          </rPr>
          <t xml:space="preserve">aaaa-mm-jj
</t>
        </r>
      </text>
    </comment>
    <comment ref="C48" authorId="0" shapeId="0" xr:uid="{C976AA26-672E-4C59-B6A2-2E7275F3B823}">
      <text>
        <r>
          <rPr>
            <sz val="9"/>
            <color indexed="81"/>
            <rFont val="Tahoma"/>
            <family val="2"/>
          </rPr>
          <t xml:space="preserve">aaaa-mm-jj
</t>
        </r>
      </text>
    </comment>
    <comment ref="C49" authorId="0" shapeId="0" xr:uid="{696487DA-5CFA-4129-8C96-62503A23C444}">
      <text>
        <r>
          <rPr>
            <sz val="9"/>
            <color indexed="81"/>
            <rFont val="Tahoma"/>
            <family val="2"/>
          </rPr>
          <t xml:space="preserve">aaaa-mm-jj
</t>
        </r>
      </text>
    </comment>
    <comment ref="C50" authorId="0" shapeId="0" xr:uid="{2EFF7E53-CEA1-4A9A-AD5C-1AB70FCD9809}">
      <text>
        <r>
          <rPr>
            <sz val="9"/>
            <color indexed="81"/>
            <rFont val="Tahoma"/>
            <family val="2"/>
          </rPr>
          <t xml:space="preserve">aaaa-mm-jj
</t>
        </r>
      </text>
    </comment>
    <comment ref="C51" authorId="0" shapeId="0" xr:uid="{976D9A62-1A81-4E85-97B1-93CD351C87ED}">
      <text>
        <r>
          <rPr>
            <sz val="9"/>
            <color indexed="81"/>
            <rFont val="Tahoma"/>
            <family val="2"/>
          </rPr>
          <t xml:space="preserve">aaaa-mm-jj
</t>
        </r>
      </text>
    </comment>
    <comment ref="C52" authorId="0" shapeId="0" xr:uid="{B413D47F-11CD-4999-B16C-506DB0E137DC}">
      <text>
        <r>
          <rPr>
            <sz val="9"/>
            <color indexed="81"/>
            <rFont val="Tahoma"/>
            <family val="2"/>
          </rPr>
          <t xml:space="preserve">aaaa-mm-jj
</t>
        </r>
      </text>
    </comment>
    <comment ref="C53" authorId="0" shapeId="0" xr:uid="{5FD20BC1-08F5-4FEB-80BC-01B498381DD3}">
      <text>
        <r>
          <rPr>
            <sz val="9"/>
            <color indexed="81"/>
            <rFont val="Tahoma"/>
            <family val="2"/>
          </rPr>
          <t xml:space="preserve">aaaa-mm-jj
</t>
        </r>
      </text>
    </comment>
    <comment ref="C54" authorId="0" shapeId="0" xr:uid="{8B746AFC-B9EB-4D54-8D33-BACE5AAC1899}">
      <text>
        <r>
          <rPr>
            <sz val="9"/>
            <color indexed="81"/>
            <rFont val="Tahoma"/>
            <family val="2"/>
          </rPr>
          <t xml:space="preserve">aaaa-mm-jj
</t>
        </r>
      </text>
    </comment>
    <comment ref="C55" authorId="0" shapeId="0" xr:uid="{2EDCDF92-C73C-4CF3-815E-146F19D3A025}">
      <text>
        <r>
          <rPr>
            <sz val="9"/>
            <color indexed="81"/>
            <rFont val="Tahoma"/>
            <family val="2"/>
          </rPr>
          <t xml:space="preserve">aaaa-mm-jj
</t>
        </r>
      </text>
    </comment>
    <comment ref="C56" authorId="0" shapeId="0" xr:uid="{96127B86-7534-4543-859E-3527E32B47C4}">
      <text>
        <r>
          <rPr>
            <sz val="9"/>
            <color indexed="81"/>
            <rFont val="Tahoma"/>
            <family val="2"/>
          </rPr>
          <t xml:space="preserve">aaaa-mm-jj
</t>
        </r>
      </text>
    </comment>
    <comment ref="C57" authorId="0" shapeId="0" xr:uid="{A338B276-492F-45E2-AE1B-8BB365990578}">
      <text>
        <r>
          <rPr>
            <sz val="9"/>
            <color indexed="81"/>
            <rFont val="Tahoma"/>
            <family val="2"/>
          </rPr>
          <t xml:space="preserve">aaaa-mm-jj
</t>
        </r>
      </text>
    </comment>
    <comment ref="C58" authorId="0" shapeId="0" xr:uid="{4538A964-04C3-4DE4-9736-0CF83679FBE1}">
      <text>
        <r>
          <rPr>
            <sz val="9"/>
            <color indexed="81"/>
            <rFont val="Tahoma"/>
            <family val="2"/>
          </rPr>
          <t xml:space="preserve">aaaa-mm-jj
</t>
        </r>
      </text>
    </comment>
    <comment ref="C59" authorId="0" shapeId="0" xr:uid="{27DEAFCC-8750-47DA-8E04-D6D8C089C39B}">
      <text>
        <r>
          <rPr>
            <sz val="9"/>
            <color indexed="81"/>
            <rFont val="Tahoma"/>
            <family val="2"/>
          </rPr>
          <t xml:space="preserve">aaaa-mm-jj
</t>
        </r>
      </text>
    </comment>
    <comment ref="C60" authorId="0" shapeId="0" xr:uid="{8BD6F14A-A213-47D4-B218-B36F666AA9C1}">
      <text>
        <r>
          <rPr>
            <sz val="9"/>
            <color indexed="81"/>
            <rFont val="Tahoma"/>
            <family val="2"/>
          </rPr>
          <t xml:space="preserve">aaaa-mm-jj
</t>
        </r>
      </text>
    </comment>
    <comment ref="C61" authorId="0" shapeId="0" xr:uid="{33247B32-4A4F-4B24-85B7-FA882848F5D1}">
      <text>
        <r>
          <rPr>
            <sz val="9"/>
            <color indexed="81"/>
            <rFont val="Tahoma"/>
            <family val="2"/>
          </rPr>
          <t xml:space="preserve">aaaa-mm-jj
</t>
        </r>
      </text>
    </comment>
    <comment ref="C62" authorId="0" shapeId="0" xr:uid="{CC27E047-F326-4621-8C50-8CB1F1FBABD0}">
      <text>
        <r>
          <rPr>
            <sz val="9"/>
            <color indexed="81"/>
            <rFont val="Tahoma"/>
            <family val="2"/>
          </rPr>
          <t xml:space="preserve">aaaa-mm-jj
</t>
        </r>
      </text>
    </comment>
    <comment ref="C63" authorId="0" shapeId="0" xr:uid="{9637E0DC-3548-410E-A16B-E49F13DC181D}">
      <text>
        <r>
          <rPr>
            <sz val="9"/>
            <color indexed="81"/>
            <rFont val="Tahoma"/>
            <family val="2"/>
          </rPr>
          <t xml:space="preserve">aaaa-mm-jj
</t>
        </r>
      </text>
    </comment>
    <comment ref="C64" authorId="0" shapeId="0" xr:uid="{B7189A29-0547-4588-BE97-D38A65332C2C}">
      <text>
        <r>
          <rPr>
            <sz val="9"/>
            <color indexed="81"/>
            <rFont val="Tahoma"/>
            <family val="2"/>
          </rPr>
          <t xml:space="preserve">aaaa-mm-jj
</t>
        </r>
      </text>
    </comment>
    <comment ref="C65" authorId="0" shapeId="0" xr:uid="{E9509676-9796-425F-9F1E-4641231FEBBD}">
      <text>
        <r>
          <rPr>
            <sz val="9"/>
            <color indexed="81"/>
            <rFont val="Tahoma"/>
            <family val="2"/>
          </rPr>
          <t xml:space="preserve">aaaa-mm-jj
</t>
        </r>
      </text>
    </comment>
    <comment ref="C66" authorId="0" shapeId="0" xr:uid="{3DC6AD4E-7702-4FB0-B8F6-83EAA418ECE3}">
      <text>
        <r>
          <rPr>
            <sz val="9"/>
            <color indexed="81"/>
            <rFont val="Tahoma"/>
            <family val="2"/>
          </rPr>
          <t xml:space="preserve">aaaa-mm-jj
</t>
        </r>
      </text>
    </comment>
    <comment ref="C67" authorId="0" shapeId="0" xr:uid="{24B48207-8478-4FF3-A606-049922D2FDE8}">
      <text>
        <r>
          <rPr>
            <sz val="9"/>
            <color indexed="81"/>
            <rFont val="Tahoma"/>
            <family val="2"/>
          </rPr>
          <t xml:space="preserve">aaaa-mm-jj
</t>
        </r>
      </text>
    </comment>
    <comment ref="C68" authorId="0" shapeId="0" xr:uid="{BF8ACC06-CA65-4970-9B80-25E921771851}">
      <text>
        <r>
          <rPr>
            <sz val="9"/>
            <color indexed="81"/>
            <rFont val="Tahoma"/>
            <family val="2"/>
          </rPr>
          <t xml:space="preserve">aaaa-mm-jj
</t>
        </r>
      </text>
    </comment>
    <comment ref="C69" authorId="0" shapeId="0" xr:uid="{4A6B0558-981A-46CB-A5BE-1A81E7D60C72}">
      <text>
        <r>
          <rPr>
            <sz val="9"/>
            <color indexed="81"/>
            <rFont val="Tahoma"/>
            <family val="2"/>
          </rPr>
          <t xml:space="preserve">aaaa-mm-jj
</t>
        </r>
      </text>
    </comment>
    <comment ref="C70" authorId="0" shapeId="0" xr:uid="{BBBD7DC3-416D-4E78-B3FA-C8863EED8A6C}">
      <text>
        <r>
          <rPr>
            <sz val="9"/>
            <color indexed="81"/>
            <rFont val="Tahoma"/>
            <family val="2"/>
          </rPr>
          <t xml:space="preserve">aaaa-mm-jj
</t>
        </r>
      </text>
    </comment>
    <comment ref="C71" authorId="0" shapeId="0" xr:uid="{EEF4192D-AAF6-42AA-A26D-3FD7434195D5}">
      <text>
        <r>
          <rPr>
            <sz val="9"/>
            <color indexed="81"/>
            <rFont val="Tahoma"/>
            <family val="2"/>
          </rPr>
          <t xml:space="preserve">aaaa-mm-jj
</t>
        </r>
      </text>
    </comment>
    <comment ref="C72" authorId="0" shapeId="0" xr:uid="{E3631279-7780-4490-828E-58B8D105370B}">
      <text>
        <r>
          <rPr>
            <sz val="9"/>
            <color indexed="81"/>
            <rFont val="Tahoma"/>
            <family val="2"/>
          </rPr>
          <t xml:space="preserve">aaaa-mm-jj
</t>
        </r>
      </text>
    </comment>
    <comment ref="C73" authorId="0" shapeId="0" xr:uid="{A0793BF3-B289-42A1-B810-45B11027645E}">
      <text>
        <r>
          <rPr>
            <sz val="9"/>
            <color indexed="81"/>
            <rFont val="Tahoma"/>
            <family val="2"/>
          </rPr>
          <t xml:space="preserve">aaaa-mm-jj
</t>
        </r>
      </text>
    </comment>
    <comment ref="C78" authorId="0" shapeId="0" xr:uid="{8ADD0829-BFDA-4680-8BB1-3E6C12DC67D3}">
      <text>
        <r>
          <rPr>
            <sz val="9"/>
            <color indexed="81"/>
            <rFont val="Tahoma"/>
            <family val="2"/>
          </rPr>
          <t xml:space="preserve">aaaa-mm-jj
</t>
        </r>
      </text>
    </comment>
    <comment ref="C79" authorId="0" shapeId="0" xr:uid="{22C9D2A1-7B0A-4BFB-97B0-DCE2475D4528}">
      <text>
        <r>
          <rPr>
            <sz val="9"/>
            <color indexed="81"/>
            <rFont val="Tahoma"/>
            <family val="2"/>
          </rPr>
          <t xml:space="preserve">aaaa-mm-jj
</t>
        </r>
      </text>
    </comment>
    <comment ref="C80" authorId="0" shapeId="0" xr:uid="{942B72CC-9068-476E-BD91-F37E05566D19}">
      <text>
        <r>
          <rPr>
            <sz val="9"/>
            <color indexed="81"/>
            <rFont val="Tahoma"/>
            <family val="2"/>
          </rPr>
          <t xml:space="preserve">aaaa-mm-jj
</t>
        </r>
      </text>
    </comment>
    <comment ref="C81" authorId="0" shapeId="0" xr:uid="{E16B934F-9D54-482D-97A7-3713919BD22E}">
      <text>
        <r>
          <rPr>
            <sz val="9"/>
            <color indexed="81"/>
            <rFont val="Tahoma"/>
            <family val="2"/>
          </rPr>
          <t xml:space="preserve">aaaa-mm-jj
</t>
        </r>
      </text>
    </comment>
    <comment ref="C82" authorId="0" shapeId="0" xr:uid="{1839D8F3-79D3-4816-B6E5-028826BAC46A}">
      <text>
        <r>
          <rPr>
            <sz val="9"/>
            <color indexed="81"/>
            <rFont val="Tahoma"/>
            <family val="2"/>
          </rPr>
          <t xml:space="preserve">aaaa-mm-jj
</t>
        </r>
      </text>
    </comment>
    <comment ref="C83" authorId="0" shapeId="0" xr:uid="{B97EC436-8248-42F5-826E-A2A7499F9234}">
      <text>
        <r>
          <rPr>
            <sz val="9"/>
            <color indexed="81"/>
            <rFont val="Tahoma"/>
            <family val="2"/>
          </rPr>
          <t xml:space="preserve">aaaa-mm-jj
</t>
        </r>
      </text>
    </comment>
    <comment ref="C84" authorId="0" shapeId="0" xr:uid="{B8811288-547C-4D52-8E94-AE5CA6C91664}">
      <text>
        <r>
          <rPr>
            <sz val="9"/>
            <color indexed="81"/>
            <rFont val="Tahoma"/>
            <family val="2"/>
          </rPr>
          <t xml:space="preserve">aaaa-mm-jj
</t>
        </r>
      </text>
    </comment>
    <comment ref="C85" authorId="0" shapeId="0" xr:uid="{08800512-A471-4483-A812-384AC20896E5}">
      <text>
        <r>
          <rPr>
            <sz val="9"/>
            <color indexed="81"/>
            <rFont val="Tahoma"/>
            <family val="2"/>
          </rPr>
          <t xml:space="preserve">aaaa-mm-jj
</t>
        </r>
      </text>
    </comment>
    <comment ref="C86" authorId="0" shapeId="0" xr:uid="{8541D29E-7A11-4988-96C5-8E2A5DCB6021}">
      <text>
        <r>
          <rPr>
            <sz val="9"/>
            <color indexed="81"/>
            <rFont val="Tahoma"/>
            <family val="2"/>
          </rPr>
          <t xml:space="preserve">aaaa-mm-jj
</t>
        </r>
      </text>
    </comment>
    <comment ref="C87" authorId="0" shapeId="0" xr:uid="{528FB130-7D4C-431D-A16E-635F97ACE752}">
      <text>
        <r>
          <rPr>
            <sz val="9"/>
            <color indexed="81"/>
            <rFont val="Tahoma"/>
            <family val="2"/>
          </rPr>
          <t xml:space="preserve">aaaa-mm-jj
</t>
        </r>
      </text>
    </comment>
    <comment ref="C88" authorId="0" shapeId="0" xr:uid="{7FE3D4AD-D35E-4CBF-BAE5-143E05BF5BC3}">
      <text>
        <r>
          <rPr>
            <sz val="9"/>
            <color indexed="81"/>
            <rFont val="Tahoma"/>
            <family val="2"/>
          </rPr>
          <t xml:space="preserve">aaaa-mm-jj
</t>
        </r>
      </text>
    </comment>
    <comment ref="C89" authorId="0" shapeId="0" xr:uid="{1EFF3B30-3620-4AC9-9521-C59F296EEFF1}">
      <text>
        <r>
          <rPr>
            <sz val="9"/>
            <color indexed="81"/>
            <rFont val="Tahoma"/>
            <family val="2"/>
          </rPr>
          <t xml:space="preserve">aaaa-mm-jj
</t>
        </r>
      </text>
    </comment>
    <comment ref="C90" authorId="0" shapeId="0" xr:uid="{6B43589D-503E-4E64-9397-D7ED460E537E}">
      <text>
        <r>
          <rPr>
            <sz val="9"/>
            <color indexed="81"/>
            <rFont val="Tahoma"/>
            <family val="2"/>
          </rPr>
          <t xml:space="preserve">aaaa-mm-jj
</t>
        </r>
      </text>
    </comment>
    <comment ref="C91" authorId="0" shapeId="0" xr:uid="{EB642323-26A6-4EE0-A15E-88CCD8B986F1}">
      <text>
        <r>
          <rPr>
            <sz val="9"/>
            <color indexed="81"/>
            <rFont val="Tahoma"/>
            <family val="2"/>
          </rPr>
          <t xml:space="preserve">aaaa-mm-jj
</t>
        </r>
      </text>
    </comment>
    <comment ref="C92" authorId="0" shapeId="0" xr:uid="{98192FA6-2683-47A6-9A7C-ADCAE53EEAC8}">
      <text>
        <r>
          <rPr>
            <sz val="9"/>
            <color indexed="81"/>
            <rFont val="Tahoma"/>
            <family val="2"/>
          </rPr>
          <t xml:space="preserve">aaaa-mm-jj
</t>
        </r>
      </text>
    </comment>
    <comment ref="C93" authorId="0" shapeId="0" xr:uid="{E379DED2-1BEE-475E-9C5F-C539372292AD}">
      <text>
        <r>
          <rPr>
            <sz val="9"/>
            <color indexed="81"/>
            <rFont val="Tahoma"/>
            <family val="2"/>
          </rPr>
          <t xml:space="preserve">aaaa-mm-jj
</t>
        </r>
      </text>
    </comment>
    <comment ref="C94" authorId="0" shapeId="0" xr:uid="{248B2FC4-8491-4B47-AC55-061C2473A586}">
      <text>
        <r>
          <rPr>
            <sz val="9"/>
            <color indexed="81"/>
            <rFont val="Tahoma"/>
            <family val="2"/>
          </rPr>
          <t xml:space="preserve">aaaa-mm-jj
</t>
        </r>
      </text>
    </comment>
    <comment ref="C95" authorId="0" shapeId="0" xr:uid="{3BF797F5-503A-40E3-971D-638E2C6B61E3}">
      <text>
        <r>
          <rPr>
            <sz val="9"/>
            <color indexed="81"/>
            <rFont val="Tahoma"/>
            <family val="2"/>
          </rPr>
          <t xml:space="preserve">aaaa-mm-jj
</t>
        </r>
      </text>
    </comment>
    <comment ref="C96" authorId="0" shapeId="0" xr:uid="{3DB64AB1-AF54-4929-8832-615B84B0EC3A}">
      <text>
        <r>
          <rPr>
            <sz val="9"/>
            <color indexed="81"/>
            <rFont val="Tahoma"/>
            <family val="2"/>
          </rPr>
          <t xml:space="preserve">aaaa-mm-jj
</t>
        </r>
      </text>
    </comment>
    <comment ref="C97" authorId="0" shapeId="0" xr:uid="{1F0E6C5D-BF75-42B2-9DC8-E7B2523B1D62}">
      <text>
        <r>
          <rPr>
            <sz val="9"/>
            <color indexed="81"/>
            <rFont val="Tahoma"/>
            <family val="2"/>
          </rPr>
          <t xml:space="preserve">aaaa-mm-jj
</t>
        </r>
      </text>
    </comment>
    <comment ref="C98" authorId="0" shapeId="0" xr:uid="{1F654FB4-E527-4BEC-ACE2-6239A1B080F6}">
      <text>
        <r>
          <rPr>
            <sz val="9"/>
            <color indexed="81"/>
            <rFont val="Tahoma"/>
            <family val="2"/>
          </rPr>
          <t xml:space="preserve">aaaa-mm-jj
</t>
        </r>
      </text>
    </comment>
    <comment ref="C99" authorId="0" shapeId="0" xr:uid="{F4F39F00-3C20-4FB6-9A0B-6AD4F185F6AF}">
      <text>
        <r>
          <rPr>
            <sz val="9"/>
            <color indexed="81"/>
            <rFont val="Tahoma"/>
            <family val="2"/>
          </rPr>
          <t xml:space="preserve">aaaa-mm-jj
</t>
        </r>
      </text>
    </comment>
    <comment ref="C100" authorId="0" shapeId="0" xr:uid="{202ED533-8FB5-44F0-95F1-B509C4DC8880}">
      <text>
        <r>
          <rPr>
            <sz val="9"/>
            <color indexed="81"/>
            <rFont val="Tahoma"/>
            <family val="2"/>
          </rPr>
          <t xml:space="preserve">aaaa-mm-jj
</t>
        </r>
      </text>
    </comment>
    <comment ref="C101" authorId="0" shapeId="0" xr:uid="{B095BD24-2AD2-4591-9B62-93EDDABF0458}">
      <text>
        <r>
          <rPr>
            <sz val="9"/>
            <color indexed="81"/>
            <rFont val="Tahoma"/>
            <family val="2"/>
          </rPr>
          <t xml:space="preserve">aaaa-mm-jj
</t>
        </r>
      </text>
    </comment>
    <comment ref="C102" authorId="0" shapeId="0" xr:uid="{D51A8ADA-02C1-40AE-9F6A-168950743CEE}">
      <text>
        <r>
          <rPr>
            <sz val="9"/>
            <color indexed="81"/>
            <rFont val="Tahoma"/>
            <family val="2"/>
          </rPr>
          <t xml:space="preserve">aaaa-mm-jj
</t>
        </r>
      </text>
    </comment>
    <comment ref="C103" authorId="0" shapeId="0" xr:uid="{FC93A8A1-0813-414C-A496-19A539BC7308}">
      <text>
        <r>
          <rPr>
            <sz val="9"/>
            <color indexed="81"/>
            <rFont val="Tahoma"/>
            <family val="2"/>
          </rPr>
          <t xml:space="preserve">aaaa-mm-jj
</t>
        </r>
      </text>
    </comment>
    <comment ref="C104" authorId="0" shapeId="0" xr:uid="{6DDA7226-1C0A-4FBF-9FAD-87B20E63E454}">
      <text>
        <r>
          <rPr>
            <sz val="9"/>
            <color indexed="81"/>
            <rFont val="Tahoma"/>
            <family val="2"/>
          </rPr>
          <t xml:space="preserve">aaaa-mm-jj
</t>
        </r>
      </text>
    </comment>
    <comment ref="C105" authorId="0" shapeId="0" xr:uid="{B9356325-DD2A-4C12-84F8-A4F8973FBC91}">
      <text>
        <r>
          <rPr>
            <sz val="9"/>
            <color indexed="81"/>
            <rFont val="Tahoma"/>
            <family val="2"/>
          </rPr>
          <t xml:space="preserve">aaaa-mm-jj
</t>
        </r>
      </text>
    </comment>
    <comment ref="C106" authorId="0" shapeId="0" xr:uid="{C8B24445-BC9E-4723-A270-84FBB9C14498}">
      <text>
        <r>
          <rPr>
            <sz val="9"/>
            <color indexed="81"/>
            <rFont val="Tahoma"/>
            <family val="2"/>
          </rPr>
          <t xml:space="preserve">aaaa-mm-jj
</t>
        </r>
      </text>
    </comment>
    <comment ref="C107" authorId="0" shapeId="0" xr:uid="{F8524B47-E071-4B2D-AC44-65E4E015F63F}">
      <text>
        <r>
          <rPr>
            <sz val="9"/>
            <color indexed="81"/>
            <rFont val="Tahoma"/>
            <family val="2"/>
          </rPr>
          <t xml:space="preserve">aaaa-mm-jj
</t>
        </r>
      </text>
    </comment>
  </commentList>
</comments>
</file>

<file path=xl/sharedStrings.xml><?xml version="1.0" encoding="utf-8"?>
<sst xmlns="http://schemas.openxmlformats.org/spreadsheetml/2006/main" count="846" uniqueCount="295">
  <si>
    <t>Adresse civique</t>
  </si>
  <si>
    <t>Municipalité</t>
  </si>
  <si>
    <t>Code postal</t>
  </si>
  <si>
    <t>Site internet</t>
  </si>
  <si>
    <t>Courriel (du club)</t>
  </si>
  <si>
    <t>Téléphone</t>
  </si>
  <si>
    <t>Courriel</t>
  </si>
  <si>
    <t>Total</t>
  </si>
  <si>
    <t>Ami SFQ</t>
  </si>
  <si>
    <t>Adulte Initiation</t>
  </si>
  <si>
    <t>Paranordique</t>
  </si>
  <si>
    <t>Compétitif</t>
  </si>
  <si>
    <t>Administration</t>
  </si>
  <si>
    <t>Encadrement</t>
  </si>
  <si>
    <t>Récréatif</t>
  </si>
  <si>
    <t>Type de membres SFQ</t>
  </si>
  <si>
    <t>Adhésion</t>
  </si>
  <si>
    <t>Membre récréatif</t>
  </si>
  <si>
    <t xml:space="preserve">
</t>
  </si>
  <si>
    <t>Affiliation</t>
  </si>
  <si>
    <t>Adresse postale</t>
  </si>
  <si>
    <t>Adresse postale (si différente de ci-haut)</t>
  </si>
  <si>
    <t>Renseignements généraux de l'organisme</t>
  </si>
  <si>
    <t>Type de membre</t>
  </si>
  <si>
    <t>Comptabilité</t>
  </si>
  <si>
    <t>Province</t>
  </si>
  <si>
    <t>Québec</t>
  </si>
  <si>
    <t>Téléphone2</t>
  </si>
  <si>
    <t>Secrétaire</t>
  </si>
  <si>
    <t>Association régionale</t>
  </si>
  <si>
    <t>Groupe d'initiation scolaire</t>
  </si>
  <si>
    <t>Avantages et privilèges</t>
  </si>
  <si>
    <t>Description et exigences</t>
  </si>
  <si>
    <t>Type</t>
  </si>
  <si>
    <t>Association ou club SFQ</t>
  </si>
  <si>
    <t>Club multiservices ou de compétition</t>
  </si>
  <si>
    <t>Sanction</t>
  </si>
  <si>
    <t>Tarif</t>
  </si>
  <si>
    <t>Événement populaire</t>
  </si>
  <si>
    <t>L’organisme doit être incorporé ou enregistré au Québec et doit regrouper au moins trois clubs.
Ces clubs doivent compter une majorité de membres domiciliés dans la ou les mêmes régions que l’association régionale ou dans les régions limitrophes à celle-ci.
Les régions sont les mêmes que celles représentées par les Unités régionales de loisirs et de sports (URLS) pour les Jeux du Québec. L’association régionale doit inscrire au moins 5 membres encadrement (administrateurs) afin d’être reconnue par Ski de fond Québec.
L’inscription des administrateurs est obligatoire pour la couverture d'assurances « Dirigeants et administrateurs ».</t>
  </si>
  <si>
    <t>Le programme d'initiation scolaire doit s’adresser exclusivement à des élèves provenant d’une même école et être livré dans le cadre d’activités scolaires ou parascolaires.
La liste du groupe avec les coordonnées des participants (noms, adresses et dates de naissance) doit obligatoirement être remise à SFQ.
L’inscription des administrateurs est obligatoire pour la couverture d'assurances « Dirigeants et administrateurs ».</t>
  </si>
  <si>
    <r>
      <rPr>
        <b/>
        <sz val="11"/>
        <color theme="1"/>
        <rFont val="Calibri"/>
        <family val="2"/>
        <scheme val="minor"/>
      </rPr>
      <t>Reconnaissance officielle de l’organisation par SFQ.</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entraîneurs et officiels de bénéficier d’une couverture d’assurance responsabilité civile.</t>
    </r>
    <r>
      <rPr>
        <sz val="11"/>
        <color theme="1"/>
        <rFont val="Calibri"/>
        <family val="2"/>
        <scheme val="minor"/>
      </rPr>
      <t xml:space="preserve">
Permet aux participants de moins de 18 ans de se procurer une licence journalière de course provinciale et nationale.</t>
    </r>
  </si>
  <si>
    <r>
      <rPr>
        <b/>
        <sz val="11"/>
        <color theme="1"/>
        <rFont val="Calibri"/>
        <family val="2"/>
        <scheme val="minor"/>
      </rPr>
      <t>Permet de commander le matériel pédagogique pour les participants inscrits.</t>
    </r>
    <r>
      <rPr>
        <sz val="11"/>
        <color theme="1"/>
        <rFont val="Calibri"/>
        <family val="2"/>
        <scheme val="minor"/>
      </rPr>
      <t xml:space="preserve">
Réception de toute la correspondance pertinente de SFQ et de l’infolettre.
</t>
    </r>
    <r>
      <rPr>
        <b/>
        <sz val="11"/>
        <color theme="1"/>
        <rFont val="Calibri"/>
        <family val="2"/>
        <scheme val="minor"/>
      </rPr>
      <t>Permet aux administrateurs et aux entraîneurs inscrits de bénéficier d’une couverture d’assurances responsabilité civile.</t>
    </r>
  </si>
  <si>
    <t>info@skidefondquebec.ca</t>
  </si>
  <si>
    <t>Vice-président.e</t>
  </si>
  <si>
    <t>Trésorier.e</t>
  </si>
  <si>
    <t xml:space="preserve">Club #: </t>
  </si>
  <si>
    <t xml:space="preserve">Note: </t>
  </si>
  <si>
    <t>Président.e</t>
  </si>
  <si>
    <t>Nom complet</t>
  </si>
  <si>
    <t>Fonction</t>
  </si>
  <si>
    <t>Ville</t>
  </si>
  <si>
    <t>Notes</t>
  </si>
  <si>
    <t>Administrateur5</t>
  </si>
  <si>
    <t>Administrateur6</t>
  </si>
  <si>
    <t>Administrateur7</t>
  </si>
  <si>
    <t>Administrateur8</t>
  </si>
  <si>
    <t>Administrateur9</t>
  </si>
  <si>
    <t>Administrateur10</t>
  </si>
  <si>
    <t>Administrateur11</t>
  </si>
  <si>
    <t>Administrateur12</t>
  </si>
  <si>
    <t>Administrateur13</t>
  </si>
  <si>
    <t>Administrateur14</t>
  </si>
  <si>
    <t>Prog. Jeunesse</t>
  </si>
  <si>
    <t>Entraineur.e-chef</t>
  </si>
  <si>
    <t>Entraineur.e2</t>
  </si>
  <si>
    <t>Entraineur.e3</t>
  </si>
  <si>
    <t>Entraineur.e4</t>
  </si>
  <si>
    <t>Entraineur.e5</t>
  </si>
  <si>
    <t>Entraineur.e6</t>
  </si>
  <si>
    <t>Entraineur.e7</t>
  </si>
  <si>
    <t>Entraineur.e8</t>
  </si>
  <si>
    <t>Entraineur.e9</t>
  </si>
  <si>
    <t>Entraineur.e10</t>
  </si>
  <si>
    <t>Entraineur.e11</t>
  </si>
  <si>
    <t>Entraineur.e13</t>
  </si>
  <si>
    <t>Entraineur.e14</t>
  </si>
  <si>
    <t>Entraineur.e15</t>
  </si>
  <si>
    <t>Entraineur.e16</t>
  </si>
  <si>
    <t>Entraineur.e17</t>
  </si>
  <si>
    <t>Entraineur.e18</t>
  </si>
  <si>
    <t>Entraineur.e19</t>
  </si>
  <si>
    <t>Entraineur.e20</t>
  </si>
  <si>
    <t>Entraineur.e21</t>
  </si>
  <si>
    <t>Entraineur.e22</t>
  </si>
  <si>
    <t>Entraineur.e23</t>
  </si>
  <si>
    <t>Entraineur.e24</t>
  </si>
  <si>
    <t>Entraineur.e25</t>
  </si>
  <si>
    <t>Entraineur.e26</t>
  </si>
  <si>
    <t>Entraineur.e27</t>
  </si>
  <si>
    <t>Entraineur.e28</t>
  </si>
  <si>
    <t>Entraineur.e29</t>
  </si>
  <si>
    <t>Entraineur.e30</t>
  </si>
  <si>
    <t>Entraineur.e31</t>
  </si>
  <si>
    <t>Entraineur.e32</t>
  </si>
  <si>
    <t>Entraineur.e33</t>
  </si>
  <si>
    <t>Entraineur.e34</t>
  </si>
  <si>
    <t>Entraineur.e35</t>
  </si>
  <si>
    <t>Entraineur.e36</t>
  </si>
  <si>
    <t>Entraineur.e37</t>
  </si>
  <si>
    <t>Entraineur.e38</t>
  </si>
  <si>
    <t>Entraineur.e39</t>
  </si>
  <si>
    <t>Entraineur.e40</t>
  </si>
  <si>
    <t>Entraineur.e41</t>
  </si>
  <si>
    <t>Entraineur.e42</t>
  </si>
  <si>
    <t>Entraineur.e43</t>
  </si>
  <si>
    <t>Entraineur.e44</t>
  </si>
  <si>
    <t>Entraineur.e45</t>
  </si>
  <si>
    <t>Entraineur.e46</t>
  </si>
  <si>
    <t>Entraineur.e47</t>
  </si>
  <si>
    <t>Entraineur.e48</t>
  </si>
  <si>
    <t>Entraineur.e49</t>
  </si>
  <si>
    <t>Entraineur.e50</t>
  </si>
  <si>
    <t>Bénévole1</t>
  </si>
  <si>
    <t>Bénévole2</t>
  </si>
  <si>
    <t>Bénévole3</t>
  </si>
  <si>
    <t>Bénévole4</t>
  </si>
  <si>
    <t>Bénévole5</t>
  </si>
  <si>
    <t>Bénévole6</t>
  </si>
  <si>
    <t>Bénévole7</t>
  </si>
  <si>
    <t>Bénévole8</t>
  </si>
  <si>
    <t>Bénévole9</t>
  </si>
  <si>
    <t>Bénévole10</t>
  </si>
  <si>
    <t>Bénévole11</t>
  </si>
  <si>
    <t>Bénévole12</t>
  </si>
  <si>
    <t>Bénévole13</t>
  </si>
  <si>
    <t>Bénévole14</t>
  </si>
  <si>
    <t>Bénévole15</t>
  </si>
  <si>
    <t>Bénévole16</t>
  </si>
  <si>
    <t>Bénévole17</t>
  </si>
  <si>
    <t>Bénévole18</t>
  </si>
  <si>
    <t>Bénévole19</t>
  </si>
  <si>
    <t>Bénévole20</t>
  </si>
  <si>
    <t>Bénévole21</t>
  </si>
  <si>
    <t>Bénévole22</t>
  </si>
  <si>
    <t>Bénévole23</t>
  </si>
  <si>
    <t>Bénévole24</t>
  </si>
  <si>
    <t>Bénévole25</t>
  </si>
  <si>
    <t>Bénévole26</t>
  </si>
  <si>
    <t>Bénévole27</t>
  </si>
  <si>
    <t>Bénévole28</t>
  </si>
  <si>
    <t>Bénévole29</t>
  </si>
  <si>
    <t>Bénévole30</t>
  </si>
  <si>
    <t>Administrateur15</t>
  </si>
  <si>
    <t>Initiation scolaire</t>
  </si>
  <si>
    <t>Association régionale (5 admin. inclus)</t>
  </si>
  <si>
    <t>Club multiservices (ass. région.)</t>
  </si>
  <si>
    <t>Club multiservices (indépendant)</t>
  </si>
  <si>
    <t>Club, centre récréatif (ass. région.)</t>
  </si>
  <si>
    <t>Club, centre récréatif ou universitaire indépendant</t>
  </si>
  <si>
    <t>S'assurer d'avoir bien choisi le type d'affiliation de votre club car ce choix influencera les options des autres onglets.</t>
  </si>
  <si>
    <t>Maitre</t>
  </si>
  <si>
    <t>Entraineur</t>
  </si>
  <si>
    <t>Officiel</t>
  </si>
  <si>
    <t>Non</t>
  </si>
  <si>
    <t>Admin.</t>
  </si>
  <si>
    <t>Catég.</t>
  </si>
  <si>
    <t>Senior Élite</t>
  </si>
  <si>
    <t>Senior sport</t>
  </si>
  <si>
    <t>Catégorie</t>
  </si>
  <si>
    <t>Oui</t>
  </si>
  <si>
    <t>Admin. Athlète</t>
  </si>
  <si>
    <t>Admin. Entrain.</t>
  </si>
  <si>
    <t>Admin. Entrain. Athlète</t>
  </si>
  <si>
    <t>Admin. Officiel</t>
  </si>
  <si>
    <t>Admin. Officiel Athlète</t>
  </si>
  <si>
    <t>Employé, bénévole</t>
  </si>
  <si>
    <t>Employé, bénév. Athlète</t>
  </si>
  <si>
    <t>Entraineur Athlète</t>
  </si>
  <si>
    <t>Officiel Athlète</t>
  </si>
  <si>
    <t>M8</t>
  </si>
  <si>
    <t>Peewee</t>
  </si>
  <si>
    <t>Midget</t>
  </si>
  <si>
    <t>Juvénile</t>
  </si>
  <si>
    <t>U23</t>
  </si>
  <si>
    <t>M10</t>
  </si>
  <si>
    <t>M12</t>
  </si>
  <si>
    <t>M14</t>
  </si>
  <si>
    <t>Mini-midget</t>
  </si>
  <si>
    <t>Junior B</t>
  </si>
  <si>
    <t>Junior A</t>
  </si>
  <si>
    <t>M23 Ind</t>
  </si>
  <si>
    <t>Sen. Sp. Ind.</t>
  </si>
  <si>
    <t>Sen. Él. Ind.</t>
  </si>
  <si>
    <t>Maitre Ind.</t>
  </si>
  <si>
    <t>Prog. d'apprentissage tech.</t>
  </si>
  <si>
    <t>An. inf.</t>
  </si>
  <si>
    <t>An. sup.</t>
  </si>
  <si>
    <t>Atome</t>
  </si>
  <si>
    <t>Lic. courses</t>
  </si>
  <si>
    <t>Compé.</t>
  </si>
  <si>
    <t>Admin. sans frais</t>
  </si>
  <si>
    <t>M16</t>
  </si>
  <si>
    <t>M18</t>
  </si>
  <si>
    <t>M20</t>
  </si>
  <si>
    <t>M23</t>
  </si>
  <si>
    <t>Avant</t>
  </si>
  <si>
    <t>Jeannot Lapin (PAT)</t>
  </si>
  <si>
    <t>Jackrabbit (PAT)</t>
  </si>
  <si>
    <t>En piste (PAT)</t>
  </si>
  <si>
    <t>Année de naissance</t>
  </si>
  <si>
    <t>inf.</t>
  </si>
  <si>
    <t>sup.</t>
  </si>
  <si>
    <t>Lic. SFQ</t>
  </si>
  <si>
    <t>Sen. sport</t>
  </si>
  <si>
    <t>Admin. Athl. LPC</t>
  </si>
  <si>
    <t>Admin. Entrain. Athl. LPC</t>
  </si>
  <si>
    <t>Admin. Officiel Athl. LPC</t>
  </si>
  <si>
    <t>Employé, bénév. Athl. LPC</t>
  </si>
  <si>
    <t>Entraineur Athl. LPC</t>
  </si>
  <si>
    <t>Officiel Athl. LPC</t>
  </si>
  <si>
    <t>Mini-mdg</t>
  </si>
  <si>
    <t>Paranordique LPC</t>
  </si>
  <si>
    <t>Groupe</t>
  </si>
  <si>
    <t>Explication</t>
  </si>
  <si>
    <t>Apprentissage</t>
  </si>
  <si>
    <t>M16 à M23, Senior Élite</t>
  </si>
  <si>
    <t>Juvénile à Senior Élite</t>
  </si>
  <si>
    <t>Sen. Sport et maitre</t>
  </si>
  <si>
    <t>M8 à M12</t>
  </si>
  <si>
    <t>Atome à Mini-midget</t>
  </si>
  <si>
    <t>Athlète LPC opt.</t>
  </si>
  <si>
    <t>Athlète LPC oblig.</t>
  </si>
  <si>
    <t>Athlète LPC oblig. Indép.</t>
  </si>
  <si>
    <t>Athlète LPC oblig. Ind.</t>
  </si>
  <si>
    <t>M23 et Senior Élite Ind.</t>
  </si>
  <si>
    <t>U23 et Senior Élite Ind.</t>
  </si>
  <si>
    <t>Athlète récréatif</t>
  </si>
  <si>
    <t>Sen. Sp. et maitre Ind.</t>
  </si>
  <si>
    <t>Assoc. régionale ou doublon</t>
  </si>
  <si>
    <t>Athlète inscrit à la LPC</t>
  </si>
  <si>
    <t>Athlète non éligible à la LPC</t>
  </si>
  <si>
    <t>Admin. et entraineur s.compé.</t>
  </si>
  <si>
    <t>Admin. et officiel s.compé</t>
  </si>
  <si>
    <t>Personnel d'un club s.compé.</t>
  </si>
  <si>
    <t>Administrateur s.compé.</t>
  </si>
  <si>
    <t>Entraineur s.compé.</t>
  </si>
  <si>
    <t>Officiel.le</t>
  </si>
  <si>
    <t>Officiel.le Athl. LPC</t>
  </si>
  <si>
    <t>Officiel.le Athlète</t>
  </si>
  <si>
    <t>Officiel.le s.compé.</t>
  </si>
  <si>
    <t>Enfant inscrit dans un PAT</t>
  </si>
  <si>
    <t>Adulte inscrit en initiation</t>
  </si>
  <si>
    <t>Athlète jeunesse</t>
  </si>
  <si>
    <t>Athlète récréatif Indép.</t>
  </si>
  <si>
    <t>Jeune en prog. compé.</t>
  </si>
  <si>
    <t>Athlète inscrit à la LPC (option)</t>
  </si>
  <si>
    <t>Membre récréatif avec assur.</t>
  </si>
  <si>
    <t>Donateur SFQ sans assurance</t>
  </si>
  <si>
    <t>Nom complet du club</t>
  </si>
  <si>
    <t>Année de naiss.</t>
  </si>
  <si>
    <t>Catégorie (ancienne)</t>
  </si>
  <si>
    <t>Préf.</t>
  </si>
  <si>
    <t>Régul.</t>
  </si>
  <si>
    <t>Catégories de compétition</t>
  </si>
  <si>
    <t>Sen.É</t>
  </si>
  <si>
    <t>Athlète sportif</t>
  </si>
  <si>
    <t>Athlète sportif Indép.</t>
  </si>
  <si>
    <t>Athlète sportif Ind.</t>
  </si>
  <si>
    <t>Catégories de compétition sportive</t>
  </si>
  <si>
    <t>Sen.Sp.</t>
  </si>
  <si>
    <t>Liste simplifiées des membres adultes</t>
  </si>
  <si>
    <t>Athlète avec LPC</t>
  </si>
  <si>
    <t>Admin. Officiel.e</t>
  </si>
  <si>
    <t>Admin. Entraineur.e</t>
  </si>
  <si>
    <t>Entraineur.e</t>
  </si>
  <si>
    <t>Employé.e, bénévole</t>
  </si>
  <si>
    <t>Athlète sportif.ve</t>
  </si>
  <si>
    <t>Ami.e SFQ</t>
  </si>
  <si>
    <t>Tarif2</t>
  </si>
  <si>
    <t>Tarif1</t>
  </si>
  <si>
    <t>#PNCE</t>
  </si>
  <si>
    <t>Étape 1 de 2</t>
  </si>
  <si>
    <t>Passer à l'étape 2 en cliquant sur l'onglet "Inscription du personnel"</t>
  </si>
  <si>
    <t>Étape 2 de 2</t>
  </si>
  <si>
    <t>naissance</t>
  </si>
  <si>
    <t>Conseil d'administration</t>
  </si>
  <si>
    <t>Gestion et encadrement</t>
  </si>
  <si>
    <t>Bénévoles et autres</t>
  </si>
  <si>
    <t>Adresse civique personnelle</t>
  </si>
  <si>
    <t>Ski de fond Québec : la passion et le loisir en toute saison !</t>
  </si>
  <si>
    <r>
      <rPr>
        <b/>
        <sz val="11"/>
        <color theme="1"/>
        <rFont val="Calibri"/>
        <family val="2"/>
        <scheme val="minor"/>
      </rPr>
      <t>Reconnaissance officielle de l’organisation par SFQ auprès des URLS et autres partenaires provinciaux et régionaux.</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entraineurs et officiels de bénéficier d’une couverture d’assurance responsabilité civile.</t>
    </r>
    <r>
      <rPr>
        <sz val="11"/>
        <color theme="1"/>
        <rFont val="Calibri"/>
        <family val="2"/>
        <scheme val="minor"/>
      </rPr>
      <t xml:space="preserve">
Permet aux athlètes de moins de 18 ans de se procurer une licence de course provinciale et nationale.
</t>
    </r>
    <r>
      <rPr>
        <b/>
        <sz val="11"/>
        <color theme="1"/>
        <rFont val="Calibri"/>
        <family val="2"/>
        <scheme val="minor"/>
      </rPr>
      <t>Éligibilité au programme d’assistance financière pour l’engagement d’entraineurs.</t>
    </r>
    <r>
      <rPr>
        <sz val="11"/>
        <color theme="1"/>
        <rFont val="Calibri"/>
        <family val="2"/>
        <scheme val="minor"/>
      </rPr>
      <t xml:space="preserve">
Droit de vote à l’Assemblée générale annuelle de SFQ.
</t>
    </r>
    <r>
      <rPr>
        <b/>
        <sz val="11"/>
        <color theme="1"/>
        <rFont val="Calibri"/>
        <family val="2"/>
        <scheme val="minor"/>
      </rPr>
      <t>Inscription au répertoire des clubs sur le site internet de SFQ et de Nordiq Canada
Annonces gratuites des activités du club sur le site internet et les médias sociaux de SFQ.</t>
    </r>
    <r>
      <rPr>
        <sz val="11"/>
        <color theme="1"/>
        <rFont val="Calibri"/>
        <family val="2"/>
        <scheme val="minor"/>
      </rPr>
      <t xml:space="preserve">
Lien hypertexte du site internet de SFQ vers le site internet du club (si applicable).
</t>
    </r>
    <r>
      <rPr>
        <b/>
        <sz val="11"/>
        <color theme="1"/>
        <rFont val="Calibri"/>
        <family val="2"/>
        <scheme val="minor"/>
      </rPr>
      <t>Reconnaissance de l’équipe de compétition officielle lors des épreuves provinciales et nationales.</t>
    </r>
  </si>
  <si>
    <r>
      <t xml:space="preserve">L’organisme doit être incorporé ou enregistré au Québec et compter au moins 10 membres licenciés dûment inscrits auprès de Ski de fond Québec.
Les membres du club peuvent et doivent être inscrits dans les catégories suivantes :
</t>
    </r>
    <r>
      <rPr>
        <sz val="11"/>
        <color theme="1"/>
        <rFont val="Calibri"/>
        <family val="2"/>
      </rPr>
      <t>• Administrateurs et p</t>
    </r>
    <r>
      <rPr>
        <sz val="11"/>
        <color theme="1"/>
        <rFont val="Calibri"/>
        <family val="2"/>
        <scheme val="minor"/>
      </rPr>
      <t>ersonnel d’encadrement. L’inscription des administrateurs est obligatoire pour la couverture d'assurances « Dirigeants et administrateurs ».
• Programme d'apprentissage technique (Jeunesse et Initiation adulte)
• Membre compétitif (M8 à M23, Senior Élite, Senior sport et Maître)
• Membre pratique sportive (récréatif)
•  Amis SFQ (s’adresse à toute personne (membre ou non d’un club) qui veut soutenir la fédération par un don minimum de 15$, sans couverture d'assurance). Pour l'Ami SFQ qui souhaite obtenir la couverture d'assurance, choisir Membre récréatif à 25$/personne.</t>
    </r>
  </si>
  <si>
    <t>Club, centre, organisme récréatif familial et club universitaire</t>
  </si>
  <si>
    <t>L’organisme doit être incorporé ou enregistré au Québec et compter au moins un (1) membres dûment inscrits auprès de Ski de fond Québec. 
Les membres du club peuvent et doivent être inscrits dans les catégories suivantes :
• Administrateurs et personnel d’encadrement. L’inscription des administrateurs est obligatoire pour la couverture d'assurances « Dirigeants et administrateurs ».
• Membres récréatifs • Programme d'apprentissage technique (Jeunesse et Initiation adulte)
• Membres compétitifs (club universitaire seulement)
•  Amis SFQ (s’adresse à toute personne (membre ou non d’un club) qui veut soutenir la fédération par un don minimum de 15$, sans couverture d'assurance). Pour l'Ami SFQ qui souhaite obtenir la couverture d'assurance, choisir Membre récréatif à 25$/personne.</t>
  </si>
  <si>
    <t>Jackrabbit (PAT) - dévelop</t>
  </si>
  <si>
    <t>En piste (PAT) - dévelop</t>
  </si>
  <si>
    <t>Pratique sportive</t>
  </si>
  <si>
    <t>Tarifs jusqu’à 11 décembre 2022</t>
  </si>
  <si>
    <t>Tarifs à partir du 12 décembre 2022</t>
  </si>
  <si>
    <t>Date de</t>
  </si>
  <si>
    <t xml:space="preserve">                              Inscription 2022-2023 des associations régionales et des clubs et organismes compétitifs et récréatifs</t>
  </si>
  <si>
    <t>Depuis le 1er juin 2022, vous pouvez inscrire votre organisme et vos membres pour la saison 2022-2023. Nous vous prions de fournir tous les renseignements à jour sur votre organisme et vos administrateurs. Veuillez aussi fournir les renseignements de votre personnel de soutien, d'encadrement et bénévole pour lequel votre organisme paie les frais d'adhésion à SFQ. Pour inscrire tous vos autres membres, veuillez transmettre votre liste sur classeur Excel ou faire les entrées vous-même dans la base de données de Ski de fond Québec.</t>
  </si>
  <si>
    <t>Une fois remplie, veuillez conserver une copie pour vos dossiers et la transmettre à info@skidefondquebec.ca
La facturation pour l'inscription de votre organisme et de votre personnel se fera vers le 15 octobre 2022.
Un arrangement alternatif peut être convenu avec votre organisme.</t>
  </si>
  <si>
    <t>450.744.0858, poste 0 ou télétravail 819.324.8755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</si>
</sst>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0"/>
      <name val="Calibri"/>
      <family val="2"/>
      <scheme val="minor"/>
    </font>
    <font>
      <sz val="8"/>
      <color theme="0" tint="-0.499984740745262"/>
      <name val="Calibri"/>
      <family val="2"/>
      <scheme val="minor"/>
    </font>
    <font>
      <sz val="9"/>
      <color indexed="81"/>
      <name val="Tahoma"/>
      <family val="2"/>
    </font>
    <font>
      <b/>
      <sz val="11"/>
      <color rgb="FF002C5A"/>
      <name val="Calibri"/>
      <family val="2"/>
      <scheme val="minor"/>
    </font>
    <font>
      <sz val="9"/>
      <color theme="1" tint="0.34998626667073579"/>
      <name val="Calibri"/>
      <family val="2"/>
      <scheme val="minor"/>
    </font>
    <font>
      <i/>
      <sz val="11"/>
      <color theme="1"/>
      <name val="Calibri"/>
      <family val="2"/>
      <scheme val="minor"/>
    </font>
    <font>
      <u/>
      <sz val="11"/>
      <color theme="10"/>
      <name val="Calibri"/>
      <family val="2"/>
      <scheme val="minor"/>
    </font>
    <font>
      <b/>
      <sz val="12"/>
      <color rgb="FF002C5A"/>
      <name val="Sony Sketch EF"/>
      <family val="2"/>
    </font>
    <font>
      <sz val="11"/>
      <color theme="1"/>
      <name val="Calibri"/>
      <family val="2"/>
    </font>
    <font>
      <sz val="8"/>
      <color theme="1"/>
      <name val="Calibri"/>
      <family val="2"/>
      <scheme val="minor"/>
    </font>
    <font>
      <b/>
      <sz val="11"/>
      <color rgb="FFFF0000"/>
      <name val="Calibri"/>
      <family val="2"/>
      <scheme val="minor"/>
    </font>
    <font>
      <sz val="12"/>
      <color rgb="FFFF0000"/>
      <name val="Calibri"/>
      <family val="2"/>
      <scheme val="minor"/>
    </font>
    <font>
      <sz val="12"/>
      <color theme="1"/>
      <name val="Calibri"/>
      <family val="2"/>
      <scheme val="minor"/>
    </font>
    <font>
      <strike/>
      <sz val="11"/>
      <color theme="1"/>
      <name val="Calibri"/>
      <family val="2"/>
      <scheme val="minor"/>
    </font>
  </fonts>
  <fills count="19">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C8E6A0"/>
        <bgColor indexed="64"/>
      </patternFill>
    </fill>
    <fill>
      <patternFill patternType="solid">
        <fgColor rgb="FFFFAFAF"/>
        <bgColor indexed="64"/>
      </patternFill>
    </fill>
    <fill>
      <patternFill patternType="solid">
        <fgColor rgb="FFCFAFE7"/>
        <bgColor indexed="64"/>
      </patternFill>
    </fill>
    <fill>
      <gradientFill degree="270">
        <stop position="0">
          <color theme="0"/>
        </stop>
        <stop position="1">
          <color theme="0" tint="-0.25098422193060094"/>
        </stop>
      </gradientFill>
    </fill>
    <fill>
      <gradientFill degree="90">
        <stop position="0">
          <color theme="0"/>
        </stop>
        <stop position="0.5">
          <color theme="4" tint="-0.49803155613879818"/>
        </stop>
        <stop position="1">
          <color theme="0"/>
        </stop>
      </gradientFill>
    </fill>
    <fill>
      <gradientFill>
        <stop position="0">
          <color rgb="FF64E1FF"/>
        </stop>
        <stop position="1">
          <color rgb="FFBEE196"/>
        </stop>
      </gradientFill>
    </fill>
    <fill>
      <patternFill patternType="solid">
        <fgColor rgb="FFBEE196"/>
        <bgColor indexed="64"/>
      </patternFill>
    </fill>
    <fill>
      <gradientFill degree="180">
        <stop position="0">
          <color rgb="FFBEE196"/>
        </stop>
        <stop position="1">
          <color rgb="FF64E1FF"/>
        </stop>
      </gradientFill>
    </fill>
    <fill>
      <gradientFill>
        <stop position="0">
          <color theme="0"/>
        </stop>
        <stop position="1">
          <color rgb="FFBEE196"/>
        </stop>
      </gradientFill>
    </fill>
    <fill>
      <patternFill patternType="solid">
        <fgColor rgb="FF64E1FF"/>
        <bgColor indexed="64"/>
      </patternFill>
    </fill>
    <fill>
      <gradientFill>
        <stop position="0">
          <color theme="0"/>
        </stop>
        <stop position="1">
          <color rgb="FF64E1FF"/>
        </stop>
      </gradientFill>
    </fill>
    <fill>
      <gradientFill degree="90">
        <stop position="0">
          <color theme="0"/>
        </stop>
        <stop position="1">
          <color rgb="FF00B0F0"/>
        </stop>
      </gradientFill>
    </fill>
    <fill>
      <patternFill patternType="solid">
        <fgColor theme="4" tint="0.79998168889431442"/>
        <bgColor indexed="64"/>
      </patternFill>
    </fill>
    <fill>
      <gradientFill degree="45">
        <stop position="0">
          <color theme="0"/>
        </stop>
        <stop position="1">
          <color rgb="FF97EBFF"/>
        </stop>
      </gradient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92D050"/>
      </bottom>
      <diagonal/>
    </border>
    <border>
      <left/>
      <right style="thin">
        <color indexed="64"/>
      </right>
      <top style="thin">
        <color rgb="FF92D050"/>
      </top>
      <bottom style="thin">
        <color rgb="FF92D050"/>
      </bottom>
      <diagonal/>
    </border>
    <border>
      <left/>
      <right style="thin">
        <color indexed="64"/>
      </right>
      <top style="thin">
        <color rgb="FF92D050"/>
      </top>
      <bottom/>
      <diagonal/>
    </border>
    <border>
      <left/>
      <right/>
      <top style="thin">
        <color indexed="64"/>
      </top>
      <bottom style="thin">
        <color indexed="64"/>
      </bottom>
      <diagonal/>
    </border>
    <border>
      <left/>
      <right/>
      <top/>
      <bottom style="thin">
        <color rgb="FF00B0F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thin">
        <color rgb="FF92D050"/>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10" fillId="0" borderId="0" applyNumberFormat="0" applyFill="0" applyBorder="0" applyAlignment="0" applyProtection="0"/>
  </cellStyleXfs>
  <cellXfs count="112">
    <xf numFmtId="0" fontId="0" fillId="0" borderId="0" xfId="0"/>
    <xf numFmtId="0" fontId="2" fillId="0" borderId="0" xfId="0" applyFont="1"/>
    <xf numFmtId="0" fontId="0" fillId="0" borderId="1" xfId="0" applyBorder="1"/>
    <xf numFmtId="44" fontId="0" fillId="0" borderId="1" xfId="1" applyFont="1" applyFill="1" applyBorder="1"/>
    <xf numFmtId="44" fontId="0" fillId="0" borderId="1" xfId="1" applyFont="1" applyBorder="1"/>
    <xf numFmtId="44" fontId="0" fillId="0" borderId="1" xfId="0" applyNumberFormat="1" applyBorder="1"/>
    <xf numFmtId="0" fontId="2" fillId="4" borderId="0" xfId="0" applyFont="1"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0" borderId="0" xfId="0" applyAlignment="1">
      <alignment vertical="center"/>
    </xf>
    <xf numFmtId="0" fontId="0" fillId="0" borderId="0" xfId="0" applyAlignment="1" applyProtection="1">
      <alignment vertical="center" wrapText="1"/>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0" fillId="0" borderId="6" xfId="0" applyBorder="1" applyAlignment="1" applyProtection="1">
      <alignment vertical="center"/>
      <protection hidden="1"/>
    </xf>
    <xf numFmtId="0" fontId="0" fillId="0" borderId="2" xfId="0" applyBorder="1" applyAlignment="1" applyProtection="1">
      <alignment vertical="center"/>
      <protection hidden="1"/>
    </xf>
    <xf numFmtId="0" fontId="0" fillId="0" borderId="7" xfId="0" applyBorder="1" applyAlignment="1" applyProtection="1">
      <alignment vertical="center"/>
      <protection hidden="1"/>
    </xf>
    <xf numFmtId="0" fontId="2" fillId="0" borderId="0" xfId="0" applyFont="1" applyAlignment="1" applyProtection="1">
      <alignment horizontal="left" vertical="center"/>
      <protection hidden="1"/>
    </xf>
    <xf numFmtId="0" fontId="2" fillId="8" borderId="0" xfId="0" applyFont="1" applyFill="1" applyAlignment="1" applyProtection="1">
      <alignment horizontal="left" vertical="center"/>
      <protection hidden="1"/>
    </xf>
    <xf numFmtId="0" fontId="2" fillId="8" borderId="0" xfId="0" applyFont="1" applyFill="1" applyAlignment="1" applyProtection="1">
      <alignment vertical="center"/>
      <protection hidden="1"/>
    </xf>
    <xf numFmtId="0" fontId="2" fillId="8" borderId="0" xfId="0" applyFont="1" applyFill="1" applyProtection="1">
      <protection hidden="1"/>
    </xf>
    <xf numFmtId="44" fontId="0" fillId="3" borderId="1" xfId="0" applyNumberFormat="1" applyFill="1" applyBorder="1"/>
    <xf numFmtId="44" fontId="0" fillId="3" borderId="1" xfId="1" applyFont="1" applyFill="1" applyBorder="1"/>
    <xf numFmtId="0" fontId="4" fillId="9" borderId="0" xfId="0" applyFont="1" applyFill="1" applyAlignment="1">
      <alignment horizontal="center"/>
    </xf>
    <xf numFmtId="0" fontId="0" fillId="0" borderId="10" xfId="0"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3" xfId="0" applyBorder="1" applyAlignment="1" applyProtection="1">
      <alignment vertical="center"/>
      <protection locked="0"/>
    </xf>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0" fillId="11" borderId="0" xfId="0" applyFill="1" applyProtection="1">
      <protection hidden="1"/>
    </xf>
    <xf numFmtId="0" fontId="2" fillId="12" borderId="1" xfId="0" applyFont="1" applyFill="1" applyBorder="1" applyAlignment="1" applyProtection="1">
      <alignment horizontal="right" vertical="center"/>
      <protection hidden="1"/>
    </xf>
    <xf numFmtId="0" fontId="0" fillId="0" borderId="5" xfId="0" applyBorder="1" applyAlignment="1" applyProtection="1">
      <alignment vertical="center"/>
      <protection hidden="1"/>
    </xf>
    <xf numFmtId="0" fontId="0" fillId="0" borderId="14" xfId="0" applyBorder="1" applyAlignment="1" applyProtection="1">
      <alignment vertical="center"/>
      <protection hidden="1"/>
    </xf>
    <xf numFmtId="0" fontId="1" fillId="0" borderId="4" xfId="0" applyFont="1" applyBorder="1" applyAlignment="1" applyProtection="1">
      <alignment vertical="center"/>
      <protection hidden="1"/>
    </xf>
    <xf numFmtId="0" fontId="0" fillId="0" borderId="1" xfId="0" applyBorder="1" applyAlignment="1">
      <alignment vertical="top" wrapText="1"/>
    </xf>
    <xf numFmtId="44" fontId="0" fillId="2" borderId="1" xfId="1" applyFont="1" applyFill="1" applyBorder="1" applyAlignment="1">
      <alignment vertical="top" wrapText="1"/>
    </xf>
    <xf numFmtId="0" fontId="0" fillId="0" borderId="1" xfId="0" applyBorder="1" applyAlignment="1">
      <alignment vertical="top"/>
    </xf>
    <xf numFmtId="0" fontId="1" fillId="2" borderId="1" xfId="0" applyFont="1" applyFill="1" applyBorder="1"/>
    <xf numFmtId="0" fontId="0" fillId="0" borderId="1" xfId="0" applyBorder="1" applyAlignment="1">
      <alignment horizontal="right" vertical="top" wrapText="1"/>
    </xf>
    <xf numFmtId="0" fontId="0" fillId="0" borderId="13" xfId="0" applyBorder="1" applyAlignment="1">
      <alignment horizontal="right" vertical="top" wrapText="1"/>
    </xf>
    <xf numFmtId="0" fontId="0" fillId="0" borderId="11" xfId="0" applyBorder="1" applyAlignment="1">
      <alignment horizontal="right" vertical="top" wrapText="1"/>
    </xf>
    <xf numFmtId="44" fontId="0" fillId="2" borderId="1" xfId="1" applyFont="1" applyFill="1" applyBorder="1"/>
    <xf numFmtId="44" fontId="0" fillId="2" borderId="1" xfId="1" applyFont="1" applyFill="1" applyBorder="1" applyAlignment="1">
      <alignment vertical="top"/>
    </xf>
    <xf numFmtId="0" fontId="10" fillId="0" borderId="0" xfId="2" applyBorder="1" applyAlignment="1" applyProtection="1">
      <alignment vertical="center"/>
      <protection hidden="1"/>
    </xf>
    <xf numFmtId="0" fontId="10" fillId="0" borderId="0" xfId="2" applyBorder="1" applyAlignment="1" applyProtection="1">
      <alignment horizontal="left" vertical="center"/>
      <protection hidden="1"/>
    </xf>
    <xf numFmtId="0" fontId="0" fillId="0" borderId="0" xfId="0" applyAlignment="1" applyProtection="1">
      <alignment horizontal="left" vertical="center"/>
      <protection hidden="1"/>
    </xf>
    <xf numFmtId="0" fontId="2" fillId="0" borderId="1"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2" fillId="0" borderId="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8"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1" xfId="0" applyFont="1" applyBorder="1" applyAlignment="1" applyProtection="1">
      <alignment horizontal="left" vertical="center"/>
      <protection locked="0"/>
    </xf>
    <xf numFmtId="49" fontId="1" fillId="10" borderId="0" xfId="0" applyNumberFormat="1" applyFont="1" applyFill="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0" fillId="0" borderId="1" xfId="0" applyBorder="1" applyAlignment="1" applyProtection="1">
      <alignment horizontal="left"/>
      <protection locked="0"/>
    </xf>
    <xf numFmtId="0" fontId="2" fillId="15" borderId="5" xfId="0" applyFont="1" applyFill="1" applyBorder="1" applyAlignment="1" applyProtection="1">
      <alignment vertical="center"/>
      <protection hidden="1"/>
    </xf>
    <xf numFmtId="0" fontId="0" fillId="14" borderId="1" xfId="0" applyFill="1" applyBorder="1" applyAlignment="1" applyProtection="1">
      <alignment horizontal="center" vertical="center"/>
      <protection hidden="1"/>
    </xf>
    <xf numFmtId="0" fontId="0" fillId="14" borderId="1" xfId="0" applyFill="1" applyBorder="1" applyAlignment="1" applyProtection="1">
      <alignment vertical="center"/>
      <protection hidden="1"/>
    </xf>
    <xf numFmtId="0" fontId="0" fillId="14" borderId="1" xfId="0" applyFill="1" applyBorder="1" applyAlignment="1" applyProtection="1">
      <alignment horizontal="left" vertical="center"/>
      <protection hidden="1"/>
    </xf>
    <xf numFmtId="0" fontId="7" fillId="0" borderId="0" xfId="0" applyFont="1" applyAlignment="1">
      <alignment vertical="center"/>
    </xf>
    <xf numFmtId="0" fontId="0" fillId="14" borderId="3" xfId="0" applyFill="1" applyBorder="1" applyAlignment="1" applyProtection="1">
      <alignment horizontal="center" vertical="center"/>
      <protection hidden="1"/>
    </xf>
    <xf numFmtId="0" fontId="0" fillId="14" borderId="4" xfId="0" applyFill="1" applyBorder="1" applyAlignment="1" applyProtection="1">
      <alignment horizontal="center" vertical="center"/>
      <protection hidden="1"/>
    </xf>
    <xf numFmtId="0" fontId="0" fillId="0" borderId="0" xfId="0" applyAlignment="1">
      <alignment horizontal="center"/>
    </xf>
    <xf numFmtId="0" fontId="0" fillId="0" borderId="1" xfId="0" applyBorder="1" applyAlignment="1">
      <alignment horizontal="center"/>
    </xf>
    <xf numFmtId="0" fontId="13" fillId="0" borderId="0" xfId="0" applyFont="1" applyAlignment="1" applyProtection="1">
      <alignment horizontal="center"/>
      <protection hidden="1"/>
    </xf>
    <xf numFmtId="1" fontId="13" fillId="0" borderId="0" xfId="0" applyNumberFormat="1" applyFont="1" applyAlignment="1" applyProtection="1">
      <alignment vertical="center"/>
      <protection hidden="1"/>
    </xf>
    <xf numFmtId="1" fontId="2" fillId="0" borderId="1" xfId="0" applyNumberFormat="1" applyFont="1" applyBorder="1" applyAlignment="1" applyProtection="1">
      <alignment horizontal="center" vertical="center"/>
      <protection locked="0"/>
    </xf>
    <xf numFmtId="0" fontId="5" fillId="0" borderId="0" xfId="0" applyFont="1" applyAlignment="1">
      <alignment horizontal="center"/>
    </xf>
    <xf numFmtId="0" fontId="0" fillId="4" borderId="0" xfId="0" applyFill="1" applyAlignment="1">
      <alignment horizontal="center"/>
    </xf>
    <xf numFmtId="0" fontId="1" fillId="2" borderId="12" xfId="0" applyFont="1" applyFill="1" applyBorder="1"/>
    <xf numFmtId="0" fontId="0" fillId="2" borderId="12" xfId="0" applyFill="1" applyBorder="1" applyAlignment="1">
      <alignment horizontal="center"/>
    </xf>
    <xf numFmtId="0" fontId="4" fillId="9" borderId="12" xfId="0" applyFont="1" applyFill="1" applyBorder="1" applyAlignment="1">
      <alignment horizontal="center"/>
    </xf>
    <xf numFmtId="0" fontId="0" fillId="0" borderId="12" xfId="0" applyBorder="1"/>
    <xf numFmtId="0" fontId="0" fillId="0" borderId="12" xfId="0" applyBorder="1" applyAlignment="1">
      <alignment horizontal="center"/>
    </xf>
    <xf numFmtId="0" fontId="0" fillId="2" borderId="4" xfId="0" applyFill="1" applyBorder="1" applyAlignment="1">
      <alignment horizontal="center"/>
    </xf>
    <xf numFmtId="0" fontId="0" fillId="4" borderId="4" xfId="0" applyFill="1" applyBorder="1" applyAlignment="1">
      <alignment horizontal="center"/>
    </xf>
    <xf numFmtId="0" fontId="2" fillId="4" borderId="4" xfId="0" applyFont="1" applyFill="1" applyBorder="1" applyAlignment="1">
      <alignment horizontal="center"/>
    </xf>
    <xf numFmtId="0" fontId="0" fillId="5" borderId="4" xfId="0" applyFill="1" applyBorder="1" applyAlignment="1">
      <alignment horizontal="center"/>
    </xf>
    <xf numFmtId="0" fontId="0" fillId="6" borderId="4" xfId="0" applyFill="1" applyBorder="1" applyAlignment="1">
      <alignment horizontal="center"/>
    </xf>
    <xf numFmtId="0" fontId="0" fillId="7" borderId="4" xfId="0" applyFill="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0" fillId="2" borderId="1" xfId="0" applyFill="1" applyBorder="1" applyAlignment="1">
      <alignment horizontal="center"/>
    </xf>
    <xf numFmtId="0" fontId="0" fillId="2" borderId="1" xfId="0" applyFill="1" applyBorder="1" applyAlignment="1">
      <alignment horizontal="left"/>
    </xf>
    <xf numFmtId="1" fontId="2" fillId="0" borderId="1" xfId="0" applyNumberFormat="1" applyFont="1" applyBorder="1" applyAlignment="1">
      <alignment horizontal="left"/>
    </xf>
    <xf numFmtId="0" fontId="0" fillId="17" borderId="1" xfId="0" applyFill="1" applyBorder="1"/>
    <xf numFmtId="0" fontId="0" fillId="17" borderId="1" xfId="0" applyFill="1" applyBorder="1" applyAlignment="1">
      <alignment horizontal="center"/>
    </xf>
    <xf numFmtId="0" fontId="2" fillId="17" borderId="1" xfId="0" applyFont="1" applyFill="1" applyBorder="1" applyAlignment="1">
      <alignment horizontal="left"/>
    </xf>
    <xf numFmtId="1" fontId="0" fillId="0" borderId="1" xfId="0" applyNumberFormat="1" applyBorder="1"/>
    <xf numFmtId="0" fontId="14" fillId="8" borderId="0" xfId="0" applyFont="1" applyFill="1" applyAlignment="1" applyProtection="1">
      <alignment horizontal="left" vertical="center"/>
      <protection hidden="1"/>
    </xf>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7" fillId="0" borderId="1" xfId="0" applyFont="1" applyBorder="1"/>
    <xf numFmtId="0" fontId="11"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18" borderId="9" xfId="0" applyFill="1" applyBorder="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13" borderId="12" xfId="0" applyFill="1" applyBorder="1" applyAlignment="1" applyProtection="1">
      <alignment horizontal="left"/>
      <protection hidden="1"/>
    </xf>
    <xf numFmtId="0" fontId="0" fillId="13" borderId="8" xfId="0" applyFill="1" applyBorder="1" applyAlignment="1" applyProtection="1">
      <alignment horizontal="left"/>
      <protection hidden="1"/>
    </xf>
    <xf numFmtId="0" fontId="9" fillId="0" borderId="0" xfId="0" applyFont="1" applyAlignment="1" applyProtection="1">
      <alignment horizontal="left"/>
      <protection hidden="1"/>
    </xf>
    <xf numFmtId="0" fontId="9" fillId="0" borderId="8" xfId="0" applyFont="1" applyBorder="1" applyAlignment="1" applyProtection="1">
      <alignment horizontal="left"/>
      <protection hidden="1"/>
    </xf>
    <xf numFmtId="0" fontId="0" fillId="0" borderId="1" xfId="0" applyBorder="1" applyAlignment="1" applyProtection="1">
      <alignment horizontal="left" vertical="top" wrapText="1"/>
      <protection locked="0"/>
    </xf>
    <xf numFmtId="0" fontId="0" fillId="16" borderId="12" xfId="0" applyFill="1" applyBorder="1" applyAlignment="1">
      <alignment horizontal="center"/>
    </xf>
    <xf numFmtId="0" fontId="2" fillId="0" borderId="12" xfId="0" applyFont="1" applyBorder="1" applyAlignment="1">
      <alignment horizontal="center"/>
    </xf>
    <xf numFmtId="0" fontId="13" fillId="0" borderId="12" xfId="0" applyFont="1" applyBorder="1" applyAlignment="1">
      <alignment horizontal="center"/>
    </xf>
  </cellXfs>
  <cellStyles count="3">
    <cellStyle name="Lien hypertexte" xfId="2" builtinId="8"/>
    <cellStyle name="Monétaire" xfId="1" builtinId="4"/>
    <cellStyle name="Normal" xfId="0" builtinId="0"/>
  </cellStyles>
  <dxfs count="13">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33CC33"/>
      <color rgb="FF97EBFF"/>
      <color rgb="FF64E1FF"/>
      <color rgb="FF2FC9FF"/>
      <color rgb="FF00FF00"/>
      <color rgb="FF002C5A"/>
      <color rgb="FFFFFF64"/>
      <color rgb="FFBEE196"/>
      <color rgb="FFCFAFE7"/>
      <color rgb="FFB48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255309</xdr:colOff>
      <xdr:row>1</xdr:row>
      <xdr:rowOff>214558</xdr:rowOff>
    </xdr:from>
    <xdr:to>
      <xdr:col>0</xdr:col>
      <xdr:colOff>1331709</xdr:colOff>
      <xdr:row>2</xdr:row>
      <xdr:rowOff>924118</xdr:rowOff>
    </xdr:to>
    <xdr:pic>
      <xdr:nvPicPr>
        <xdr:cNvPr id="7" name="Image 6">
          <a:extLst>
            <a:ext uri="{FF2B5EF4-FFF2-40B4-BE49-F238E27FC236}">
              <a16:creationId xmlns:a16="http://schemas.microsoft.com/office/drawing/2014/main" id="{C8E8550D-0E67-4A2A-94E2-6FEFB5969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309" y="214558"/>
          <a:ext cx="1076400" cy="9354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kidefondquebec.ca"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23"/>
  <sheetViews>
    <sheetView showGridLines="0" tabSelected="1" zoomScale="97" zoomScaleNormal="97" zoomScaleSheetLayoutView="100" workbookViewId="0">
      <selection activeCell="G3" sqref="G3"/>
    </sheetView>
  </sheetViews>
  <sheetFormatPr baseColWidth="10" defaultRowHeight="14.4" x14ac:dyDescent="0.3"/>
  <cols>
    <col min="1" max="1" width="21.6640625" style="10" customWidth="1"/>
    <col min="2" max="2" width="38.44140625" style="10" customWidth="1"/>
    <col min="3" max="3" width="20.6640625" style="10" customWidth="1"/>
    <col min="4" max="4" width="25.6640625" style="10" customWidth="1"/>
    <col min="5" max="5" width="4.6640625" customWidth="1"/>
  </cols>
  <sheetData>
    <row r="1" spans="1:5" s="98" customFormat="1" ht="15.6" x14ac:dyDescent="0.3">
      <c r="A1" s="96" t="s">
        <v>272</v>
      </c>
      <c r="B1" s="97"/>
      <c r="C1" s="97"/>
      <c r="D1" s="97"/>
    </row>
    <row r="2" spans="1:5" ht="18" customHeight="1" x14ac:dyDescent="0.3">
      <c r="A2" s="101" t="s">
        <v>291</v>
      </c>
      <c r="B2" s="101"/>
      <c r="C2" s="101"/>
      <c r="D2" s="101"/>
      <c r="E2" s="101"/>
    </row>
    <row r="3" spans="1:5" ht="73.5" customHeight="1" x14ac:dyDescent="0.3">
      <c r="A3" s="11" t="s">
        <v>18</v>
      </c>
      <c r="B3" s="102" t="s">
        <v>292</v>
      </c>
      <c r="C3" s="102"/>
      <c r="D3" s="102"/>
      <c r="E3" s="102"/>
    </row>
    <row r="4" spans="1:5" ht="43.5" customHeight="1" x14ac:dyDescent="0.3">
      <c r="A4" s="103" t="s">
        <v>293</v>
      </c>
      <c r="B4" s="103"/>
      <c r="C4" s="103"/>
      <c r="D4" s="103"/>
      <c r="E4" s="103"/>
    </row>
    <row r="5" spans="1:5" ht="22.5" customHeight="1" x14ac:dyDescent="0.3">
      <c r="A5" s="46"/>
      <c r="B5" s="47" t="s">
        <v>43</v>
      </c>
      <c r="C5" s="13"/>
      <c r="D5" s="48" t="s">
        <v>294</v>
      </c>
      <c r="E5" s="13"/>
    </row>
    <row r="6" spans="1:5" ht="25.5" customHeight="1" x14ac:dyDescent="0.3">
      <c r="A6" s="100" t="s">
        <v>280</v>
      </c>
      <c r="B6" s="100"/>
      <c r="C6" s="100"/>
      <c r="D6" s="100"/>
      <c r="E6" s="100"/>
    </row>
    <row r="7" spans="1:5" s="1" customFormat="1" x14ac:dyDescent="0.3">
      <c r="A7" s="19"/>
      <c r="B7" s="20"/>
      <c r="C7" s="20"/>
      <c r="D7" s="20"/>
      <c r="E7" s="21"/>
    </row>
    <row r="8" spans="1:5" x14ac:dyDescent="0.3">
      <c r="A8" s="12" t="s">
        <v>22</v>
      </c>
      <c r="B8" s="13"/>
      <c r="C8" s="12"/>
      <c r="D8" s="12"/>
      <c r="E8" s="14"/>
    </row>
    <row r="9" spans="1:5" x14ac:dyDescent="0.3">
      <c r="A9" s="35" t="s">
        <v>19</v>
      </c>
      <c r="B9" s="27" t="s">
        <v>26</v>
      </c>
      <c r="C9" s="36"/>
      <c r="D9" s="57" t="s">
        <v>46</v>
      </c>
      <c r="E9" s="32"/>
    </row>
    <row r="10" spans="1:5" x14ac:dyDescent="0.3">
      <c r="A10" s="15" t="s">
        <v>249</v>
      </c>
      <c r="B10" s="50"/>
      <c r="C10" s="53"/>
      <c r="D10" s="108" t="s">
        <v>47</v>
      </c>
      <c r="E10" s="32"/>
    </row>
    <row r="11" spans="1:5" x14ac:dyDescent="0.3">
      <c r="A11" s="15" t="s">
        <v>0</v>
      </c>
      <c r="B11" s="51"/>
      <c r="C11" s="54"/>
      <c r="D11" s="108"/>
      <c r="E11" s="32"/>
    </row>
    <row r="12" spans="1:5" x14ac:dyDescent="0.3">
      <c r="A12" s="15" t="s">
        <v>1</v>
      </c>
      <c r="B12" s="51"/>
      <c r="C12" s="54"/>
      <c r="D12" s="108"/>
      <c r="E12" s="32"/>
    </row>
    <row r="13" spans="1:5" x14ac:dyDescent="0.3">
      <c r="A13" s="16" t="s">
        <v>25</v>
      </c>
      <c r="B13" s="25" t="s">
        <v>26</v>
      </c>
      <c r="C13" s="33" t="s">
        <v>2</v>
      </c>
      <c r="D13" s="49"/>
      <c r="E13" s="32"/>
    </row>
    <row r="14" spans="1:5" x14ac:dyDescent="0.3">
      <c r="A14" s="17" t="s">
        <v>4</v>
      </c>
      <c r="B14" s="51"/>
      <c r="C14" s="54"/>
      <c r="D14" s="55"/>
      <c r="E14" s="32"/>
    </row>
    <row r="15" spans="1:5" x14ac:dyDescent="0.3">
      <c r="A15" s="15" t="s">
        <v>3</v>
      </c>
      <c r="B15" s="51"/>
      <c r="C15" s="54"/>
      <c r="D15" s="55"/>
      <c r="E15" s="32"/>
    </row>
    <row r="16" spans="1:5" x14ac:dyDescent="0.3">
      <c r="A16" s="15" t="s">
        <v>5</v>
      </c>
      <c r="B16" s="26"/>
      <c r="C16" s="33" t="s">
        <v>27</v>
      </c>
      <c r="D16" s="56"/>
      <c r="E16" s="32"/>
    </row>
    <row r="17" spans="1:5" x14ac:dyDescent="0.3">
      <c r="A17" s="106" t="s">
        <v>21</v>
      </c>
      <c r="B17" s="107"/>
      <c r="C17" s="104"/>
      <c r="D17" s="105"/>
      <c r="E17" s="32"/>
    </row>
    <row r="18" spans="1:5" x14ac:dyDescent="0.3">
      <c r="A18" s="34" t="s">
        <v>20</v>
      </c>
      <c r="B18" s="52"/>
      <c r="C18" s="53"/>
      <c r="D18" s="36"/>
      <c r="E18" s="32"/>
    </row>
    <row r="19" spans="1:5" x14ac:dyDescent="0.3">
      <c r="A19" s="17" t="s">
        <v>1</v>
      </c>
      <c r="B19" s="51"/>
      <c r="C19" s="54"/>
      <c r="D19" s="55"/>
      <c r="E19" s="32"/>
    </row>
    <row r="20" spans="1:5" x14ac:dyDescent="0.3">
      <c r="A20" s="15" t="s">
        <v>25</v>
      </c>
      <c r="B20" s="25" t="s">
        <v>26</v>
      </c>
      <c r="C20" s="33" t="s">
        <v>2</v>
      </c>
      <c r="D20" s="49"/>
      <c r="E20" s="32"/>
    </row>
    <row r="21" spans="1:5" x14ac:dyDescent="0.3">
      <c r="A21" s="14"/>
      <c r="B21" s="14"/>
      <c r="C21" s="14"/>
      <c r="D21" s="14"/>
      <c r="E21" s="14"/>
    </row>
    <row r="22" spans="1:5" x14ac:dyDescent="0.3">
      <c r="A22" s="10" t="s">
        <v>150</v>
      </c>
    </row>
    <row r="23" spans="1:5" x14ac:dyDescent="0.3">
      <c r="A23" s="65" t="s">
        <v>273</v>
      </c>
      <c r="B23" s="65"/>
    </row>
  </sheetData>
  <sheetProtection algorithmName="SHA-512" hashValue="Xjl5jZ91S2myplDUqhZ9zeWO4InIfuOKUk1CXUIFZ+HTsPQYRKp1pOVaBNDnXL5XZeVWgGpdUkIFyYTOfsPJng==" saltValue="GYX/WD4V0R0VJTOyVMDR2w==" spinCount="100000" sheet="1" objects="1" scenarios="1"/>
  <customSheetViews>
    <customSheetView guid="{412352B9-5B38-4BDD-A8D6-563791B9EA67}" scale="97" showGridLines="0">
      <selection activeCell="B2" sqref="B2:E2"/>
      <pageMargins left="0.59055118110236227" right="0.59055118110236227" top="0.94488188976377963" bottom="0.47244094488188981" header="0.51181102362204722" footer="0.31496062992125984"/>
      <pageSetup orientation="portrait" r:id="rId1"/>
      <headerFooter>
        <oddHeader>&amp;L&amp;"Arial,Normal"&amp;14&amp;K002C5ASKI DE FOND QUÉBEC&amp;R&amp;"Arial,Gras"&amp;12&amp;K002C5AInscription 2018-2019</oddHeader>
        <oddFooter>&amp;L&amp;8Date: &amp;D&amp;R&amp;8&amp;Z&amp;F</oddFooter>
      </headerFooter>
    </customSheetView>
  </customSheetViews>
  <mergeCells count="7">
    <mergeCell ref="A6:E6"/>
    <mergeCell ref="A2:E2"/>
    <mergeCell ref="B3:E3"/>
    <mergeCell ref="A4:E4"/>
    <mergeCell ref="C17:D17"/>
    <mergeCell ref="A17:B17"/>
    <mergeCell ref="D10:D12"/>
  </mergeCells>
  <hyperlinks>
    <hyperlink ref="B5" r:id="rId2" xr:uid="{00000000-0004-0000-0000-000000000000}"/>
  </hyperlinks>
  <pageMargins left="0.59055118110236227" right="0.59055118110236227" top="0.94488188976377963" bottom="0.47244094488188981" header="0.51181102362204722" footer="0.31496062992125984"/>
  <pageSetup orientation="landscape" r:id="rId3"/>
  <headerFooter>
    <oddHeader>&amp;L&amp;"Arial,Normal"&amp;14&amp;K002C5ASKI DE FOND QUÉBEC&amp;R&amp;"Arial,Gras"&amp;12&amp;K002C5AInscription 2020-2021</oddHeader>
    <oddFooter>&amp;L&amp;8Date: &amp;D&amp;R&amp;8&amp;Z&amp;F</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'Associations et clubs'!$A$16:$A$21</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L107"/>
  <sheetViews>
    <sheetView showGridLines="0" showWhiteSpace="0" zoomScale="97" zoomScaleNormal="97" zoomScaleSheetLayoutView="100" workbookViewId="0">
      <pane xSplit="1" topLeftCell="B1" activePane="topRight" state="frozen"/>
      <selection pane="topRight" activeCell="C6" sqref="C6"/>
    </sheetView>
  </sheetViews>
  <sheetFormatPr baseColWidth="10" defaultColWidth="11.44140625" defaultRowHeight="14.4" x14ac:dyDescent="0.3"/>
  <cols>
    <col min="1" max="1" width="15.6640625" style="13" customWidth="1"/>
    <col min="2" max="2" width="19.33203125" style="13" customWidth="1"/>
    <col min="3" max="3" width="12.33203125" style="13" customWidth="1"/>
    <col min="4" max="4" width="9.6640625" style="13" customWidth="1"/>
    <col min="5" max="5" width="10.5546875" style="13" customWidth="1"/>
    <col min="6" max="8" width="26.6640625" style="13" customWidth="1"/>
    <col min="9" max="9" width="12.33203125" style="13" customWidth="1"/>
    <col min="10" max="10" width="15.6640625" style="13" customWidth="1"/>
    <col min="11" max="12" width="35.6640625" style="13" customWidth="1"/>
    <col min="13" max="16384" width="11.44140625" style="14"/>
  </cols>
  <sheetData>
    <row r="1" spans="1:12" x14ac:dyDescent="0.3">
      <c r="A1" s="95" t="s">
        <v>274</v>
      </c>
      <c r="B1" s="19"/>
      <c r="C1" s="19"/>
      <c r="D1" s="19"/>
      <c r="E1" s="19"/>
      <c r="F1" s="20"/>
      <c r="G1" s="20"/>
      <c r="H1" s="20"/>
      <c r="I1" s="20"/>
      <c r="J1" s="20"/>
      <c r="K1" s="20"/>
      <c r="L1" s="20"/>
    </row>
    <row r="2" spans="1:12" ht="15" customHeight="1" x14ac:dyDescent="0.3">
      <c r="A2" s="12" t="s">
        <v>276</v>
      </c>
      <c r="B2" s="12"/>
      <c r="C2" s="70" t="s">
        <v>290</v>
      </c>
      <c r="D2" s="70" t="s">
        <v>189</v>
      </c>
      <c r="E2" s="71"/>
    </row>
    <row r="3" spans="1:12" x14ac:dyDescent="0.3">
      <c r="A3" s="61" t="s">
        <v>50</v>
      </c>
      <c r="B3" s="62" t="s">
        <v>23</v>
      </c>
      <c r="C3" s="66" t="s">
        <v>275</v>
      </c>
      <c r="D3" s="67" t="s">
        <v>156</v>
      </c>
      <c r="E3" s="62" t="s">
        <v>271</v>
      </c>
      <c r="F3" s="63" t="s">
        <v>49</v>
      </c>
      <c r="G3" s="63" t="s">
        <v>279</v>
      </c>
      <c r="H3" s="63" t="s">
        <v>51</v>
      </c>
      <c r="I3" s="63" t="s">
        <v>2</v>
      </c>
      <c r="J3" s="62" t="s">
        <v>5</v>
      </c>
      <c r="K3" s="62" t="s">
        <v>6</v>
      </c>
      <c r="L3" s="64" t="s">
        <v>52</v>
      </c>
    </row>
    <row r="4" spans="1:12" x14ac:dyDescent="0.3">
      <c r="A4" s="15" t="s">
        <v>48</v>
      </c>
      <c r="B4" s="56"/>
      <c r="C4" s="72"/>
      <c r="D4" s="59"/>
      <c r="E4" s="72"/>
      <c r="F4" s="56"/>
      <c r="G4" s="56"/>
      <c r="H4" s="56"/>
      <c r="I4" s="58"/>
      <c r="J4" s="58"/>
      <c r="K4" s="60"/>
      <c r="L4" s="60"/>
    </row>
    <row r="5" spans="1:12" x14ac:dyDescent="0.3">
      <c r="A5" s="15" t="s">
        <v>44</v>
      </c>
      <c r="B5" s="56"/>
      <c r="C5" s="72"/>
      <c r="D5" s="59" t="str">
        <f>IF(AND(B5&gt;0,C5&gt;0),IF(C5&gt;'Catégories jumelées'!$B$47,"Trop jeune",IF(C5&lt;=1989,'Catégories jumelées'!$D$71,VLOOKUP(C5,'Catégories jumelées'!$B$37:$F$60,3,FALSE))),"")</f>
        <v/>
      </c>
      <c r="E5" s="72"/>
      <c r="F5" s="56"/>
      <c r="G5" s="56"/>
      <c r="H5" s="56"/>
      <c r="I5" s="58"/>
      <c r="J5" s="58"/>
      <c r="K5" s="60"/>
      <c r="L5" s="60"/>
    </row>
    <row r="6" spans="1:12" x14ac:dyDescent="0.3">
      <c r="A6" s="16" t="s">
        <v>45</v>
      </c>
      <c r="B6" s="56"/>
      <c r="C6" s="72"/>
      <c r="D6" s="59" t="str">
        <f>IF(AND(B6&gt;0,C6&gt;0),IF(C6&gt;'Catégories jumelées'!$B$47,"Trop jeune",IF(C6&lt;=1989,'Catégories jumelées'!$D$71,VLOOKUP(C6,'Catégories jumelées'!$B$37:$F$60,3,FALSE))),"")</f>
        <v/>
      </c>
      <c r="E6" s="72"/>
      <c r="F6" s="56"/>
      <c r="G6" s="56"/>
      <c r="H6" s="56"/>
      <c r="I6" s="58"/>
      <c r="J6" s="58"/>
      <c r="K6" s="60"/>
      <c r="L6" s="60"/>
    </row>
    <row r="7" spans="1:12" x14ac:dyDescent="0.3">
      <c r="A7" s="15" t="s">
        <v>28</v>
      </c>
      <c r="B7" s="56"/>
      <c r="C7" s="72"/>
      <c r="D7" s="59" t="str">
        <f>IF(AND(B7&gt;0,C7&gt;0),IF(C7&gt;'Catégories jumelées'!$B$47,"Trop jeune",IF(C7&lt;=1989,'Catégories jumelées'!$D$71,VLOOKUP(C7,'Catégories jumelées'!$B$37:$F$60,3,FALSE))),"")</f>
        <v/>
      </c>
      <c r="E7" s="72"/>
      <c r="F7" s="56"/>
      <c r="G7" s="56"/>
      <c r="H7" s="56"/>
      <c r="I7" s="58"/>
      <c r="J7" s="58"/>
      <c r="K7" s="60"/>
      <c r="L7" s="60"/>
    </row>
    <row r="8" spans="1:12" x14ac:dyDescent="0.3">
      <c r="A8" s="17" t="s">
        <v>53</v>
      </c>
      <c r="B8" s="56"/>
      <c r="C8" s="72"/>
      <c r="D8" s="59" t="str">
        <f>IF(AND(B8&gt;0,C8&gt;0),IF(C8&gt;'Catégories jumelées'!$B$47,"Trop jeune",IF(C8&lt;=1989,'Catégories jumelées'!$D$71,VLOOKUP(C8,'Catégories jumelées'!$B$37:$F$60,3,FALSE))),"")</f>
        <v/>
      </c>
      <c r="E8" s="72"/>
      <c r="F8" s="56"/>
      <c r="G8" s="56"/>
      <c r="H8" s="56"/>
      <c r="I8" s="58"/>
      <c r="J8" s="58"/>
      <c r="K8" s="60"/>
      <c r="L8" s="60"/>
    </row>
    <row r="9" spans="1:12" x14ac:dyDescent="0.3">
      <c r="A9" s="17" t="s">
        <v>54</v>
      </c>
      <c r="B9" s="56"/>
      <c r="C9" s="72"/>
      <c r="D9" s="59" t="str">
        <f>IF(AND(B9&gt;0,C9&gt;0),IF(C9&gt;'Catégories jumelées'!$B$47,"Trop jeune",IF(C9&lt;=1989,'Catégories jumelées'!$D$71,VLOOKUP(C9,'Catégories jumelées'!$B$37:$F$60,3,FALSE))),"")</f>
        <v/>
      </c>
      <c r="E9" s="72"/>
      <c r="F9" s="56"/>
      <c r="G9" s="56"/>
      <c r="H9" s="56"/>
      <c r="I9" s="58"/>
      <c r="J9" s="58"/>
      <c r="K9" s="60"/>
      <c r="L9" s="60"/>
    </row>
    <row r="10" spans="1:12" x14ac:dyDescent="0.3">
      <c r="A10" s="17" t="s">
        <v>55</v>
      </c>
      <c r="B10" s="56"/>
      <c r="C10" s="72"/>
      <c r="D10" s="59" t="str">
        <f>IF(AND(B10&gt;0,C10&gt;0),IF(C10&gt;'Catégories jumelées'!$B$47,"Trop jeune",IF(C10&lt;=1989,'Catégories jumelées'!$D$71,VLOOKUP(C10,'Catégories jumelées'!$B$37:$F$60,3,FALSE))),"")</f>
        <v/>
      </c>
      <c r="E10" s="72"/>
      <c r="F10" s="56"/>
      <c r="G10" s="56"/>
      <c r="H10" s="56"/>
      <c r="I10" s="58"/>
      <c r="J10" s="58"/>
      <c r="K10" s="60"/>
      <c r="L10" s="60"/>
    </row>
    <row r="11" spans="1:12" x14ac:dyDescent="0.3">
      <c r="A11" s="17" t="s">
        <v>56</v>
      </c>
      <c r="B11" s="56"/>
      <c r="C11" s="72"/>
      <c r="D11" s="59" t="str">
        <f>IF(AND(B11&gt;0,C11&gt;0),IF(C11&gt;'Catégories jumelées'!$B$47,"Trop jeune",IF(C11&lt;=1989,'Catégories jumelées'!$D$71,VLOOKUP(C11,'Catégories jumelées'!$B$37:$F$60,3,FALSE))),"")</f>
        <v/>
      </c>
      <c r="E11" s="72"/>
      <c r="F11" s="56"/>
      <c r="G11" s="56"/>
      <c r="H11" s="56"/>
      <c r="I11" s="58"/>
      <c r="J11" s="58"/>
      <c r="K11" s="60"/>
      <c r="L11" s="60"/>
    </row>
    <row r="12" spans="1:12" x14ac:dyDescent="0.3">
      <c r="A12" s="17" t="s">
        <v>57</v>
      </c>
      <c r="B12" s="56"/>
      <c r="C12" s="72"/>
      <c r="D12" s="59" t="str">
        <f>IF(AND(B12&gt;0,C12&gt;0),IF(C12&gt;'Catégories jumelées'!$B$47,"Trop jeune",IF(C12&lt;=1989,'Catégories jumelées'!$D$71,VLOOKUP(C12,'Catégories jumelées'!$B$37:$F$60,3,FALSE))),"")</f>
        <v/>
      </c>
      <c r="E12" s="72"/>
      <c r="F12" s="56"/>
      <c r="G12" s="56"/>
      <c r="H12" s="56"/>
      <c r="I12" s="58"/>
      <c r="J12" s="58"/>
      <c r="K12" s="60"/>
      <c r="L12" s="60"/>
    </row>
    <row r="13" spans="1:12" x14ac:dyDescent="0.3">
      <c r="A13" s="17" t="s">
        <v>58</v>
      </c>
      <c r="B13" s="56"/>
      <c r="C13" s="72"/>
      <c r="D13" s="59" t="str">
        <f>IF(AND(B13&gt;0,C13&gt;0),IF(C13&gt;'Catégories jumelées'!$B$47,"Trop jeune",IF(C13&lt;=1989,'Catégories jumelées'!$D$71,VLOOKUP(C13,'Catégories jumelées'!$B$37:$F$60,3,FALSE))),"")</f>
        <v/>
      </c>
      <c r="E13" s="72"/>
      <c r="F13" s="56"/>
      <c r="G13" s="56"/>
      <c r="H13" s="56"/>
      <c r="I13" s="58"/>
      <c r="J13" s="58"/>
      <c r="K13" s="60"/>
      <c r="L13" s="60"/>
    </row>
    <row r="14" spans="1:12" x14ac:dyDescent="0.3">
      <c r="A14" s="17" t="s">
        <v>59</v>
      </c>
      <c r="B14" s="56"/>
      <c r="C14" s="72"/>
      <c r="D14" s="59" t="str">
        <f>IF(AND(B14&gt;0,C14&gt;0),IF(C14&gt;'Catégories jumelées'!$B$47,"Trop jeune",IF(C14&lt;=1989,'Catégories jumelées'!$D$71,VLOOKUP(C14,'Catégories jumelées'!$B$37:$F$60,3,FALSE))),"")</f>
        <v/>
      </c>
      <c r="E14" s="72"/>
      <c r="F14" s="56"/>
      <c r="G14" s="56"/>
      <c r="H14" s="56"/>
      <c r="I14" s="58"/>
      <c r="J14" s="58"/>
      <c r="K14" s="60"/>
      <c r="L14" s="60"/>
    </row>
    <row r="15" spans="1:12" x14ac:dyDescent="0.3">
      <c r="A15" s="17" t="s">
        <v>60</v>
      </c>
      <c r="B15" s="56"/>
      <c r="C15" s="72"/>
      <c r="D15" s="59" t="str">
        <f>IF(AND(B15&gt;0,C15&gt;0),IF(C15&gt;'Catégories jumelées'!$B$47,"Trop jeune",IF(C15&lt;=1989,'Catégories jumelées'!$D$71,VLOOKUP(C15,'Catégories jumelées'!$B$37:$F$60,3,FALSE))),"")</f>
        <v/>
      </c>
      <c r="E15" s="72"/>
      <c r="F15" s="56"/>
      <c r="G15" s="56"/>
      <c r="H15" s="56"/>
      <c r="I15" s="58"/>
      <c r="J15" s="58"/>
      <c r="K15" s="60"/>
      <c r="L15" s="60"/>
    </row>
    <row r="16" spans="1:12" x14ac:dyDescent="0.3">
      <c r="A16" s="17" t="s">
        <v>61</v>
      </c>
      <c r="B16" s="56"/>
      <c r="C16" s="72"/>
      <c r="D16" s="59" t="str">
        <f>IF(AND(B16&gt;0,C16&gt;0),IF(C16&gt;'Catégories jumelées'!$B$47,"Trop jeune",IF(C16&lt;=1989,'Catégories jumelées'!$D$71,VLOOKUP(C16,'Catégories jumelées'!$B$37:$F$60,3,FALSE))),"")</f>
        <v/>
      </c>
      <c r="E16" s="72"/>
      <c r="F16" s="56"/>
      <c r="G16" s="56"/>
      <c r="H16" s="56"/>
      <c r="I16" s="58"/>
      <c r="J16" s="58"/>
      <c r="K16" s="60"/>
      <c r="L16" s="60"/>
    </row>
    <row r="17" spans="1:12" x14ac:dyDescent="0.3">
      <c r="A17" s="17" t="s">
        <v>62</v>
      </c>
      <c r="B17" s="56"/>
      <c r="C17" s="72"/>
      <c r="D17" s="59" t="str">
        <f>IF(AND(B17&gt;0,C17&gt;0),IF(C17&gt;'Catégories jumelées'!$B$47,"Trop jeune",IF(C17&lt;=1989,'Catégories jumelées'!$D$71,VLOOKUP(C17,'Catégories jumelées'!$B$37:$F$60,3,FALSE))),"")</f>
        <v/>
      </c>
      <c r="E17" s="72"/>
      <c r="F17" s="56"/>
      <c r="G17" s="56"/>
      <c r="H17" s="56"/>
      <c r="I17" s="58"/>
      <c r="J17" s="58"/>
      <c r="K17" s="60"/>
      <c r="L17" s="60"/>
    </row>
    <row r="18" spans="1:12" x14ac:dyDescent="0.3">
      <c r="A18" s="15" t="s">
        <v>143</v>
      </c>
      <c r="B18" s="56"/>
      <c r="C18" s="72"/>
      <c r="D18" s="59" t="str">
        <f>IF(AND(B18&gt;0,C18&gt;0),IF(C18&gt;'Catégories jumelées'!$B$47,"Trop jeune",IF(C18&lt;=1989,'Catégories jumelées'!$D$71,VLOOKUP(C18,'Catégories jumelées'!$B$37:$F$60,3,FALSE))),"")</f>
        <v/>
      </c>
      <c r="E18" s="72"/>
      <c r="F18" s="56"/>
      <c r="G18" s="56"/>
      <c r="H18" s="56"/>
      <c r="I18" s="58"/>
      <c r="J18" s="58"/>
      <c r="K18" s="60"/>
      <c r="L18" s="60"/>
    </row>
    <row r="19" spans="1:12" ht="5.0999999999999996" customHeight="1" x14ac:dyDescent="0.3">
      <c r="A19" s="14"/>
      <c r="B19"/>
      <c r="C19"/>
      <c r="D19"/>
      <c r="E19"/>
      <c r="F19" s="14"/>
      <c r="G19" s="14"/>
      <c r="H19" s="14"/>
      <c r="I19" s="14"/>
      <c r="J19" s="14"/>
      <c r="K19" s="14"/>
      <c r="L19" s="14"/>
    </row>
    <row r="20" spans="1:12" ht="9.9" customHeight="1" x14ac:dyDescent="0.3">
      <c r="A20" s="19"/>
      <c r="B20" s="19"/>
      <c r="C20" s="19"/>
      <c r="D20" s="19"/>
      <c r="E20" s="19"/>
      <c r="F20" s="20"/>
      <c r="G20" s="20"/>
      <c r="H20" s="20"/>
      <c r="I20" s="20"/>
      <c r="J20" s="20"/>
      <c r="K20" s="20"/>
      <c r="L20" s="20"/>
    </row>
    <row r="21" spans="1:12" ht="15" customHeight="1" x14ac:dyDescent="0.3">
      <c r="A21" s="12" t="s">
        <v>277</v>
      </c>
      <c r="C21" s="70" t="str">
        <f>C2</f>
        <v>Date de</v>
      </c>
      <c r="D21" s="70" t="str">
        <f>D2</f>
        <v>Lic. courses</v>
      </c>
      <c r="E21" s="71"/>
      <c r="F21" s="18"/>
      <c r="G21" s="18"/>
      <c r="H21" s="18"/>
      <c r="I21" s="18"/>
      <c r="J21" s="18"/>
      <c r="K21" s="18"/>
      <c r="L21" s="18"/>
    </row>
    <row r="22" spans="1:12" x14ac:dyDescent="0.3">
      <c r="A22" s="61" t="s">
        <v>50</v>
      </c>
      <c r="B22" s="62" t="str">
        <f>B3</f>
        <v>Type de membre</v>
      </c>
      <c r="C22" s="62" t="str">
        <f t="shared" ref="C22:L22" si="0">C3</f>
        <v>naissance</v>
      </c>
      <c r="D22" s="62" t="str">
        <f t="shared" si="0"/>
        <v>Catég.</v>
      </c>
      <c r="E22" s="62" t="str">
        <f t="shared" si="0"/>
        <v>#PNCE</v>
      </c>
      <c r="F22" s="62" t="str">
        <f t="shared" si="0"/>
        <v>Nom complet</v>
      </c>
      <c r="G22" s="64" t="str">
        <f t="shared" si="0"/>
        <v>Adresse civique personnelle</v>
      </c>
      <c r="H22" s="64" t="str">
        <f t="shared" si="0"/>
        <v>Ville</v>
      </c>
      <c r="I22" s="62" t="str">
        <f t="shared" si="0"/>
        <v>Code postal</v>
      </c>
      <c r="J22" s="62" t="str">
        <f t="shared" si="0"/>
        <v>Téléphone</v>
      </c>
      <c r="K22" s="64" t="str">
        <f t="shared" si="0"/>
        <v>Courriel</v>
      </c>
      <c r="L22" s="64" t="str">
        <f t="shared" si="0"/>
        <v>Notes</v>
      </c>
    </row>
    <row r="23" spans="1:12" x14ac:dyDescent="0.3">
      <c r="A23" s="15" t="s">
        <v>24</v>
      </c>
      <c r="B23" s="56"/>
      <c r="C23" s="72"/>
      <c r="D23" s="59" t="str">
        <f>IF(AND(B23&gt;0,C23&gt;0),IF(C23&gt;'Catégories jumelées'!$B$47,"Trop jeune",IF(C23&lt;=1989,'Catégories jumelées'!$D$71,VLOOKUP(C23,'Catégories jumelées'!$B$37:$F$60,3,FALSE))),"")</f>
        <v/>
      </c>
      <c r="E23" s="72"/>
      <c r="F23" s="56"/>
      <c r="G23" s="56"/>
      <c r="H23" s="56"/>
      <c r="I23" s="58"/>
      <c r="J23" s="58"/>
      <c r="K23" s="60"/>
      <c r="L23" s="60"/>
    </row>
    <row r="24" spans="1:12" x14ac:dyDescent="0.3">
      <c r="A24" s="15" t="s">
        <v>63</v>
      </c>
      <c r="B24" s="56"/>
      <c r="C24" s="72"/>
      <c r="D24" s="59" t="str">
        <f>IF(AND(B24&gt;0,C24&gt;0),IF(C24&gt;'Catégories jumelées'!$B$47,"Trop jeune",IF(C24&lt;=1989,'Catégories jumelées'!$D$71,VLOOKUP(C24,'Catégories jumelées'!$B$37:$F$60,3,FALSE))),"")</f>
        <v/>
      </c>
      <c r="E24" s="72"/>
      <c r="F24" s="56"/>
      <c r="G24" s="56"/>
      <c r="H24" s="56"/>
      <c r="I24" s="58"/>
      <c r="J24" s="58"/>
      <c r="K24" s="60"/>
      <c r="L24" s="60"/>
    </row>
    <row r="25" spans="1:12" x14ac:dyDescent="0.3">
      <c r="A25" s="16" t="s">
        <v>64</v>
      </c>
      <c r="B25" s="56" t="s">
        <v>265</v>
      </c>
      <c r="C25" s="72"/>
      <c r="D25" s="59" t="str">
        <f>IF(AND(B25&gt;0,C25&gt;0),IF(C25&gt;'Catégories jumelées'!$B$47,"Trop jeune",IF(C25&lt;=1989,'Catégories jumelées'!$D$71,VLOOKUP(C25,'Catégories jumelées'!$B$37:$F$60,3,FALSE))),"")</f>
        <v/>
      </c>
      <c r="E25" s="72"/>
      <c r="F25" s="56"/>
      <c r="G25" s="56"/>
      <c r="H25" s="56"/>
      <c r="I25" s="58"/>
      <c r="J25" s="58"/>
      <c r="K25" s="60"/>
      <c r="L25" s="60"/>
    </row>
    <row r="26" spans="1:12" x14ac:dyDescent="0.3">
      <c r="A26" s="15" t="s">
        <v>65</v>
      </c>
      <c r="B26" s="56" t="s">
        <v>265</v>
      </c>
      <c r="C26" s="72"/>
      <c r="D26" s="59" t="str">
        <f>IF(AND(B26&gt;0,C26&gt;0),IF(C26&gt;'Catégories jumelées'!$B$45,"Trop jeune",IF(C26&lt;=1989,'Catégories jumelées'!$D$71,VLOOKUP(C26,'Catégories jumelées'!$B$37:$F$60,3,FALSE))),"")</f>
        <v/>
      </c>
      <c r="E26" s="72"/>
      <c r="F26" s="56"/>
      <c r="G26" s="56"/>
      <c r="H26" s="56"/>
      <c r="I26" s="58"/>
      <c r="J26" s="58"/>
      <c r="K26" s="60"/>
      <c r="L26" s="60"/>
    </row>
    <row r="27" spans="1:12" x14ac:dyDescent="0.3">
      <c r="A27" s="15" t="s">
        <v>66</v>
      </c>
      <c r="B27" s="56" t="s">
        <v>265</v>
      </c>
      <c r="C27" s="72"/>
      <c r="D27" s="59" t="str">
        <f>IF(AND(B27&gt;0,C27&gt;0),IF(C27&gt;'Catégories jumelées'!$B$45,"Trop jeune",IF(C27&lt;=1989,'Catégories jumelées'!$D$71,VLOOKUP(C27,'Catégories jumelées'!$B$37:$F$60,3,FALSE))),"")</f>
        <v/>
      </c>
      <c r="E27" s="72"/>
      <c r="F27" s="56"/>
      <c r="G27" s="56"/>
      <c r="H27" s="56"/>
      <c r="I27" s="58"/>
      <c r="J27" s="58"/>
      <c r="K27" s="60"/>
      <c r="L27" s="60"/>
    </row>
    <row r="28" spans="1:12" x14ac:dyDescent="0.3">
      <c r="A28" s="15" t="s">
        <v>67</v>
      </c>
      <c r="B28" s="56" t="s">
        <v>265</v>
      </c>
      <c r="C28" s="72"/>
      <c r="D28" s="59" t="str">
        <f>IF(AND(B28&gt;0,C28&gt;0),IF(C28&gt;'Catégories jumelées'!$B$45,"Trop jeune",IF(C28&lt;=1989,'Catégories jumelées'!$D$71,VLOOKUP(C28,'Catégories jumelées'!$B$37:$F$60,3,FALSE))),"")</f>
        <v/>
      </c>
      <c r="E28" s="72"/>
      <c r="F28" s="56"/>
      <c r="G28" s="56"/>
      <c r="H28" s="56"/>
      <c r="I28" s="58"/>
      <c r="J28" s="58"/>
      <c r="K28" s="60"/>
      <c r="L28" s="60"/>
    </row>
    <row r="29" spans="1:12" x14ac:dyDescent="0.3">
      <c r="A29" s="15" t="s">
        <v>68</v>
      </c>
      <c r="B29" s="56" t="s">
        <v>265</v>
      </c>
      <c r="C29" s="72"/>
      <c r="D29" s="59" t="str">
        <f>IF(AND(B29&gt;0,C29&gt;0),IF(C29&gt;'Catégories jumelées'!$B$45,"Trop jeune",IF(C29&lt;=1989,'Catégories jumelées'!$D$71,VLOOKUP(C29,'Catégories jumelées'!$B$37:$F$60,3,FALSE))),"")</f>
        <v/>
      </c>
      <c r="E29" s="72"/>
      <c r="F29" s="56"/>
      <c r="G29" s="56"/>
      <c r="H29" s="56"/>
      <c r="I29" s="58"/>
      <c r="J29" s="58"/>
      <c r="K29" s="60"/>
      <c r="L29" s="60"/>
    </row>
    <row r="30" spans="1:12" x14ac:dyDescent="0.3">
      <c r="A30" s="15" t="s">
        <v>69</v>
      </c>
      <c r="B30" s="56" t="s">
        <v>265</v>
      </c>
      <c r="C30" s="72"/>
      <c r="D30" s="59" t="str">
        <f>IF(AND(B30&gt;0,C30&gt;0),IF(C30&gt;'Catégories jumelées'!$B$45,"Trop jeune",IF(C30&lt;=1989,'Catégories jumelées'!$D$71,VLOOKUP(C30,'Catégories jumelées'!$B$37:$F$60,3,FALSE))),"")</f>
        <v/>
      </c>
      <c r="E30" s="72"/>
      <c r="F30" s="56"/>
      <c r="G30" s="56"/>
      <c r="H30" s="56"/>
      <c r="I30" s="58"/>
      <c r="J30" s="58"/>
      <c r="K30" s="60"/>
      <c r="L30" s="60"/>
    </row>
    <row r="31" spans="1:12" x14ac:dyDescent="0.3">
      <c r="A31" s="15" t="s">
        <v>70</v>
      </c>
      <c r="B31" s="56" t="s">
        <v>265</v>
      </c>
      <c r="C31" s="72"/>
      <c r="D31" s="59" t="str">
        <f>IF(AND(B31&gt;0,C31&gt;0),IF(C31&gt;'Catégories jumelées'!$B$45,"Trop jeune",IF(C31&lt;=1989,'Catégories jumelées'!$D$71,VLOOKUP(C31,'Catégories jumelées'!$B$37:$F$60,3,FALSE))),"")</f>
        <v/>
      </c>
      <c r="E31" s="72"/>
      <c r="F31" s="56"/>
      <c r="G31" s="56"/>
      <c r="H31" s="56"/>
      <c r="I31" s="58"/>
      <c r="J31" s="58"/>
      <c r="K31" s="60"/>
      <c r="L31" s="60"/>
    </row>
    <row r="32" spans="1:12" x14ac:dyDescent="0.3">
      <c r="A32" s="15" t="s">
        <v>71</v>
      </c>
      <c r="B32" s="56" t="s">
        <v>265</v>
      </c>
      <c r="C32" s="72"/>
      <c r="D32" s="59" t="str">
        <f>IF(AND(B32&gt;0,C32&gt;0),IF(C32&gt;'Catégories jumelées'!$B$45,"Trop jeune",IF(C32&lt;=1989,'Catégories jumelées'!$D$71,VLOOKUP(C32,'Catégories jumelées'!$B$37:$F$60,3,FALSE))),"")</f>
        <v/>
      </c>
      <c r="E32" s="72"/>
      <c r="F32" s="56"/>
      <c r="G32" s="56"/>
      <c r="H32" s="56"/>
      <c r="I32" s="58"/>
      <c r="J32" s="58"/>
      <c r="K32" s="60"/>
      <c r="L32" s="60"/>
    </row>
    <row r="33" spans="1:12" x14ac:dyDescent="0.3">
      <c r="A33" s="15" t="s">
        <v>72</v>
      </c>
      <c r="B33" s="56" t="s">
        <v>265</v>
      </c>
      <c r="C33" s="72"/>
      <c r="D33" s="59" t="str">
        <f>IF(AND(B33&gt;0,C33&gt;0),IF(C33&gt;'Catégories jumelées'!$B$45,"Trop jeune",IF(C33&lt;=1989,'Catégories jumelées'!$D$71,VLOOKUP(C33,'Catégories jumelées'!$B$37:$F$60,3,FALSE))),"")</f>
        <v/>
      </c>
      <c r="E33" s="72"/>
      <c r="F33" s="56"/>
      <c r="G33" s="56"/>
      <c r="H33" s="56"/>
      <c r="I33" s="58"/>
      <c r="J33" s="58"/>
      <c r="K33" s="60"/>
      <c r="L33" s="60"/>
    </row>
    <row r="34" spans="1:12" x14ac:dyDescent="0.3">
      <c r="A34" s="15" t="s">
        <v>73</v>
      </c>
      <c r="B34" s="56" t="s">
        <v>265</v>
      </c>
      <c r="C34" s="72"/>
      <c r="D34" s="59" t="str">
        <f>IF(AND(B34&gt;0,C34&gt;0),IF(C34&gt;'Catégories jumelées'!$B$45,"Trop jeune",IF(C34&lt;=1989,'Catégories jumelées'!$D$71,VLOOKUP(C34,'Catégories jumelées'!$B$37:$F$60,3,FALSE))),"")</f>
        <v/>
      </c>
      <c r="E34" s="72"/>
      <c r="F34" s="56"/>
      <c r="G34" s="56"/>
      <c r="H34" s="56"/>
      <c r="I34" s="58"/>
      <c r="J34" s="58"/>
      <c r="K34" s="60"/>
      <c r="L34" s="60"/>
    </row>
    <row r="35" spans="1:12" x14ac:dyDescent="0.3">
      <c r="A35" s="15" t="s">
        <v>74</v>
      </c>
      <c r="B35" s="56" t="s">
        <v>265</v>
      </c>
      <c r="C35" s="72"/>
      <c r="D35" s="59" t="str">
        <f>IF(AND(B35&gt;0,C35&gt;0),IF(C35&gt;'Catégories jumelées'!$B$45,"Trop jeune",IF(C35&lt;=1989,'Catégories jumelées'!$D$71,VLOOKUP(C35,'Catégories jumelées'!$B$37:$F$60,3,FALSE))),"")</f>
        <v/>
      </c>
      <c r="E35" s="72"/>
      <c r="F35" s="56"/>
      <c r="G35" s="56"/>
      <c r="H35" s="56"/>
      <c r="I35" s="58"/>
      <c r="J35" s="58"/>
      <c r="K35" s="60"/>
      <c r="L35" s="60"/>
    </row>
    <row r="36" spans="1:12" x14ac:dyDescent="0.3">
      <c r="A36" s="15" t="s">
        <v>75</v>
      </c>
      <c r="B36" s="56" t="s">
        <v>265</v>
      </c>
      <c r="C36" s="72"/>
      <c r="D36" s="59" t="str">
        <f>IF(AND(B36&gt;0,C36&gt;0),IF(C36&gt;'Catégories jumelées'!$B$45,"Trop jeune",IF(C36&lt;=1989,'Catégories jumelées'!$D$71,VLOOKUP(C36,'Catégories jumelées'!$B$37:$F$60,3,FALSE))),"")</f>
        <v/>
      </c>
      <c r="E36" s="72"/>
      <c r="F36" s="56"/>
      <c r="G36" s="56"/>
      <c r="H36" s="56"/>
      <c r="I36" s="58"/>
      <c r="J36" s="58"/>
      <c r="K36" s="60"/>
      <c r="L36" s="60"/>
    </row>
    <row r="37" spans="1:12" x14ac:dyDescent="0.3">
      <c r="A37" s="15" t="s">
        <v>76</v>
      </c>
      <c r="B37" s="56" t="s">
        <v>265</v>
      </c>
      <c r="C37" s="72"/>
      <c r="D37" s="59" t="str">
        <f>IF(AND(B37&gt;0,C37&gt;0),IF(C37&gt;'Catégories jumelées'!$B$45,"Trop jeune",IF(C37&lt;=1989,'Catégories jumelées'!$D$71,VLOOKUP(C37,'Catégories jumelées'!$B$37:$F$60,3,FALSE))),"")</f>
        <v/>
      </c>
      <c r="E37" s="72"/>
      <c r="F37" s="56"/>
      <c r="G37" s="56"/>
      <c r="H37" s="56"/>
      <c r="I37" s="58"/>
      <c r="J37" s="58"/>
      <c r="K37" s="60"/>
      <c r="L37" s="60"/>
    </row>
    <row r="38" spans="1:12" x14ac:dyDescent="0.3">
      <c r="A38" s="15" t="s">
        <v>77</v>
      </c>
      <c r="B38" s="56" t="s">
        <v>265</v>
      </c>
      <c r="C38" s="72"/>
      <c r="D38" s="59" t="str">
        <f>IF(AND(B38&gt;0,C38&gt;0),IF(C38&gt;'Catégories jumelées'!$B$45,"Trop jeune",IF(C38&lt;=1989,'Catégories jumelées'!$D$71,VLOOKUP(C38,'Catégories jumelées'!$B$37:$F$60,3,FALSE))),"")</f>
        <v/>
      </c>
      <c r="E38" s="72"/>
      <c r="F38" s="56"/>
      <c r="G38" s="56"/>
      <c r="H38" s="56"/>
      <c r="I38" s="58"/>
      <c r="J38" s="58"/>
      <c r="K38" s="60"/>
      <c r="L38" s="60"/>
    </row>
    <row r="39" spans="1:12" x14ac:dyDescent="0.3">
      <c r="A39" s="15" t="s">
        <v>78</v>
      </c>
      <c r="B39" s="56" t="s">
        <v>265</v>
      </c>
      <c r="C39" s="72"/>
      <c r="D39" s="59" t="str">
        <f>IF(AND(B39&gt;0,C39&gt;0),IF(C39&gt;'Catégories jumelées'!$B$45,"Trop jeune",IF(C39&lt;=1989,'Catégories jumelées'!$D$71,VLOOKUP(C39,'Catégories jumelées'!$B$37:$F$60,3,FALSE))),"")</f>
        <v/>
      </c>
      <c r="E39" s="72"/>
      <c r="F39" s="56"/>
      <c r="G39" s="56"/>
      <c r="H39" s="56"/>
      <c r="I39" s="58"/>
      <c r="J39" s="58"/>
      <c r="K39" s="60"/>
      <c r="L39" s="60"/>
    </row>
    <row r="40" spans="1:12" x14ac:dyDescent="0.3">
      <c r="A40" s="15" t="s">
        <v>79</v>
      </c>
      <c r="B40" s="56" t="s">
        <v>265</v>
      </c>
      <c r="C40" s="72"/>
      <c r="D40" s="59" t="str">
        <f>IF(AND(B40&gt;0,C40&gt;0),IF(C40&gt;'Catégories jumelées'!$B$45,"Trop jeune",IF(C40&lt;=1989,'Catégories jumelées'!$D$71,VLOOKUP(C40,'Catégories jumelées'!$B$37:$F$60,3,FALSE))),"")</f>
        <v/>
      </c>
      <c r="E40" s="72"/>
      <c r="F40" s="56"/>
      <c r="G40" s="56"/>
      <c r="H40" s="56"/>
      <c r="I40" s="58"/>
      <c r="J40" s="58"/>
      <c r="K40" s="60"/>
      <c r="L40" s="60"/>
    </row>
    <row r="41" spans="1:12" x14ac:dyDescent="0.3">
      <c r="A41" s="15" t="s">
        <v>80</v>
      </c>
      <c r="B41" s="56" t="s">
        <v>265</v>
      </c>
      <c r="C41" s="72"/>
      <c r="D41" s="59" t="str">
        <f>IF(AND(B41&gt;0,C41&gt;0),IF(C41&gt;'Catégories jumelées'!$B$45,"Trop jeune",IF(C41&lt;=1989,'Catégories jumelées'!$D$71,VLOOKUP(C41,'Catégories jumelées'!$B$37:$F$60,3,FALSE))),"")</f>
        <v/>
      </c>
      <c r="E41" s="72"/>
      <c r="F41" s="56"/>
      <c r="G41" s="56"/>
      <c r="H41" s="56"/>
      <c r="I41" s="58"/>
      <c r="J41" s="58"/>
      <c r="K41" s="60"/>
      <c r="L41" s="60"/>
    </row>
    <row r="42" spans="1:12" x14ac:dyDescent="0.3">
      <c r="A42" s="15" t="s">
        <v>81</v>
      </c>
      <c r="B42" s="56" t="s">
        <v>265</v>
      </c>
      <c r="C42" s="72"/>
      <c r="D42" s="59" t="str">
        <f>IF(AND(B42&gt;0,C42&gt;0),IF(C42&gt;'Catégories jumelées'!$B$45,"Trop jeune",IF(C42&lt;=1989,'Catégories jumelées'!$D$71,VLOOKUP(C42,'Catégories jumelées'!$B$37:$F$60,3,FALSE))),"")</f>
        <v/>
      </c>
      <c r="E42" s="72"/>
      <c r="F42" s="56"/>
      <c r="G42" s="56"/>
      <c r="H42" s="56"/>
      <c r="I42" s="58"/>
      <c r="J42" s="58"/>
      <c r="K42" s="60"/>
      <c r="L42" s="60"/>
    </row>
    <row r="43" spans="1:12" x14ac:dyDescent="0.3">
      <c r="A43" s="15" t="s">
        <v>82</v>
      </c>
      <c r="B43" s="56" t="s">
        <v>265</v>
      </c>
      <c r="C43" s="72"/>
      <c r="D43" s="59" t="str">
        <f>IF(AND(B43&gt;0,C43&gt;0),IF(C43&gt;'Catégories jumelées'!$B$45,"Trop jeune",IF(C43&lt;=1989,'Catégories jumelées'!$D$71,VLOOKUP(C43,'Catégories jumelées'!$B$37:$F$60,3,FALSE))),"")</f>
        <v/>
      </c>
      <c r="E43" s="72"/>
      <c r="F43" s="56"/>
      <c r="G43" s="56"/>
      <c r="H43" s="56"/>
      <c r="I43" s="58"/>
      <c r="J43" s="58"/>
      <c r="K43" s="60"/>
      <c r="L43" s="60"/>
    </row>
    <row r="44" spans="1:12" x14ac:dyDescent="0.3">
      <c r="A44" s="15" t="s">
        <v>83</v>
      </c>
      <c r="B44" s="56" t="s">
        <v>265</v>
      </c>
      <c r="C44" s="72"/>
      <c r="D44" s="59" t="str">
        <f>IF(AND(B44&gt;0,C44&gt;0),IF(C44&gt;'Catégories jumelées'!$B$45,"Trop jeune",IF(C44&lt;=1989,'Catégories jumelées'!$D$71,VLOOKUP(C44,'Catégories jumelées'!$B$37:$F$60,3,FALSE))),"")</f>
        <v/>
      </c>
      <c r="E44" s="72"/>
      <c r="F44" s="56"/>
      <c r="G44" s="56"/>
      <c r="H44" s="56"/>
      <c r="I44" s="58"/>
      <c r="J44" s="58"/>
      <c r="K44" s="60"/>
      <c r="L44" s="60"/>
    </row>
    <row r="45" spans="1:12" x14ac:dyDescent="0.3">
      <c r="A45" s="15" t="s">
        <v>84</v>
      </c>
      <c r="B45" s="56" t="s">
        <v>265</v>
      </c>
      <c r="C45" s="72"/>
      <c r="D45" s="59" t="str">
        <f>IF(AND(B45&gt;0,C45&gt;0),IF(C45&gt;'Catégories jumelées'!$B$45,"Trop jeune",IF(C45&lt;=1989,'Catégories jumelées'!$D$71,VLOOKUP(C45,'Catégories jumelées'!$B$37:$F$60,3,FALSE))),"")</f>
        <v/>
      </c>
      <c r="E45" s="72"/>
      <c r="F45" s="56"/>
      <c r="G45" s="56"/>
      <c r="H45" s="56"/>
      <c r="I45" s="58"/>
      <c r="J45" s="58"/>
      <c r="K45" s="60"/>
      <c r="L45" s="60"/>
    </row>
    <row r="46" spans="1:12" x14ac:dyDescent="0.3">
      <c r="A46" s="15" t="s">
        <v>85</v>
      </c>
      <c r="B46" s="56" t="s">
        <v>265</v>
      </c>
      <c r="C46" s="72"/>
      <c r="D46" s="59" t="str">
        <f>IF(AND(B46&gt;0,C46&gt;0),IF(C46&gt;'Catégories jumelées'!$B$45,"Trop jeune",IF(C46&lt;=1989,'Catégories jumelées'!$D$71,VLOOKUP(C46,'Catégories jumelées'!$B$37:$F$60,3,FALSE))),"")</f>
        <v/>
      </c>
      <c r="E46" s="72"/>
      <c r="F46" s="56"/>
      <c r="G46" s="56"/>
      <c r="H46" s="56"/>
      <c r="I46" s="58"/>
      <c r="J46" s="58"/>
      <c r="K46" s="60"/>
      <c r="L46" s="60"/>
    </row>
    <row r="47" spans="1:12" x14ac:dyDescent="0.3">
      <c r="A47" s="15" t="s">
        <v>86</v>
      </c>
      <c r="B47" s="56" t="s">
        <v>265</v>
      </c>
      <c r="C47" s="72"/>
      <c r="D47" s="59" t="str">
        <f>IF(AND(B47&gt;0,C47&gt;0),IF(C47&gt;'Catégories jumelées'!$B$45,"Trop jeune",IF(C47&lt;=1989,'Catégories jumelées'!$D$71,VLOOKUP(C47,'Catégories jumelées'!$B$37:$F$60,3,FALSE))),"")</f>
        <v/>
      </c>
      <c r="E47" s="72"/>
      <c r="F47" s="56"/>
      <c r="G47" s="56"/>
      <c r="H47" s="56"/>
      <c r="I47" s="58"/>
      <c r="J47" s="58"/>
      <c r="K47" s="60"/>
      <c r="L47" s="60"/>
    </row>
    <row r="48" spans="1:12" x14ac:dyDescent="0.3">
      <c r="A48" s="15" t="s">
        <v>87</v>
      </c>
      <c r="B48" s="56" t="s">
        <v>265</v>
      </c>
      <c r="C48" s="72"/>
      <c r="D48" s="59" t="str">
        <f>IF(AND(B48&gt;0,C48&gt;0),IF(C48&gt;'Catégories jumelées'!$B$45,"Trop jeune",IF(C48&lt;=1989,'Catégories jumelées'!$D$71,VLOOKUP(C48,'Catégories jumelées'!$B$37:$F$60,3,FALSE))),"")</f>
        <v/>
      </c>
      <c r="E48" s="72"/>
      <c r="F48" s="56"/>
      <c r="G48" s="56"/>
      <c r="H48" s="56"/>
      <c r="I48" s="58"/>
      <c r="J48" s="58"/>
      <c r="K48" s="60"/>
      <c r="L48" s="60"/>
    </row>
    <row r="49" spans="1:12" x14ac:dyDescent="0.3">
      <c r="A49" s="15" t="s">
        <v>88</v>
      </c>
      <c r="B49" s="56" t="s">
        <v>265</v>
      </c>
      <c r="C49" s="72"/>
      <c r="D49" s="59" t="str">
        <f>IF(AND(B49&gt;0,C49&gt;0),IF(C49&gt;'Catégories jumelées'!$B$45,"Trop jeune",IF(C49&lt;=1989,'Catégories jumelées'!$D$71,VLOOKUP(C49,'Catégories jumelées'!$B$37:$F$60,3,FALSE))),"")</f>
        <v/>
      </c>
      <c r="E49" s="72"/>
      <c r="F49" s="56"/>
      <c r="G49" s="56"/>
      <c r="H49" s="56"/>
      <c r="I49" s="58"/>
      <c r="J49" s="58"/>
      <c r="K49" s="60"/>
      <c r="L49" s="60"/>
    </row>
    <row r="50" spans="1:12" x14ac:dyDescent="0.3">
      <c r="A50" s="15" t="s">
        <v>89</v>
      </c>
      <c r="B50" s="56" t="s">
        <v>265</v>
      </c>
      <c r="C50" s="72"/>
      <c r="D50" s="59" t="str">
        <f>IF(AND(B50&gt;0,C50&gt;0),IF(C50&gt;'Catégories jumelées'!$B$45,"Trop jeune",IF(C50&lt;=1989,'Catégories jumelées'!$D$71,VLOOKUP(C50,'Catégories jumelées'!$B$37:$F$60,3,FALSE))),"")</f>
        <v/>
      </c>
      <c r="E50" s="72"/>
      <c r="F50" s="56"/>
      <c r="G50" s="56"/>
      <c r="H50" s="56"/>
      <c r="I50" s="58"/>
      <c r="J50" s="58"/>
      <c r="K50" s="60"/>
      <c r="L50" s="60"/>
    </row>
    <row r="51" spans="1:12" x14ac:dyDescent="0.3">
      <c r="A51" s="15" t="s">
        <v>90</v>
      </c>
      <c r="B51" s="56" t="s">
        <v>265</v>
      </c>
      <c r="C51" s="72"/>
      <c r="D51" s="59" t="str">
        <f>IF(AND(B51&gt;0,C51&gt;0),IF(C51&gt;'Catégories jumelées'!$B$45,"Trop jeune",IF(C51&lt;=1989,'Catégories jumelées'!$D$71,VLOOKUP(C51,'Catégories jumelées'!$B$37:$F$60,3,FALSE))),"")</f>
        <v/>
      </c>
      <c r="E51" s="72"/>
      <c r="F51" s="56"/>
      <c r="G51" s="56"/>
      <c r="H51" s="56"/>
      <c r="I51" s="58"/>
      <c r="J51" s="58"/>
      <c r="K51" s="60"/>
      <c r="L51" s="60"/>
    </row>
    <row r="52" spans="1:12" x14ac:dyDescent="0.3">
      <c r="A52" s="15" t="s">
        <v>91</v>
      </c>
      <c r="B52" s="56" t="s">
        <v>265</v>
      </c>
      <c r="C52" s="72"/>
      <c r="D52" s="59" t="str">
        <f>IF(AND(B52&gt;0,C52&gt;0),IF(C52&gt;'Catégories jumelées'!$B$45,"Trop jeune",IF(C52&lt;=1989,'Catégories jumelées'!$D$71,VLOOKUP(C52,'Catégories jumelées'!$B$37:$F$60,3,FALSE))),"")</f>
        <v/>
      </c>
      <c r="E52" s="72"/>
      <c r="F52" s="56"/>
      <c r="G52" s="56"/>
      <c r="H52" s="56"/>
      <c r="I52" s="58"/>
      <c r="J52" s="58"/>
      <c r="K52" s="60"/>
      <c r="L52" s="60"/>
    </row>
    <row r="53" spans="1:12" x14ac:dyDescent="0.3">
      <c r="A53" s="15" t="s">
        <v>92</v>
      </c>
      <c r="B53" s="56" t="s">
        <v>265</v>
      </c>
      <c r="C53" s="72"/>
      <c r="D53" s="59" t="str">
        <f>IF(AND(B53&gt;0,C53&gt;0),IF(C53&gt;'Catégories jumelées'!$B$45,"Trop jeune",IF(C53&lt;=1989,'Catégories jumelées'!$D$71,VLOOKUP(C53,'Catégories jumelées'!$B$37:$F$60,3,FALSE))),"")</f>
        <v/>
      </c>
      <c r="E53" s="72"/>
      <c r="F53" s="56"/>
      <c r="G53" s="56"/>
      <c r="H53" s="56"/>
      <c r="I53" s="58"/>
      <c r="J53" s="58"/>
      <c r="K53" s="60"/>
      <c r="L53" s="60"/>
    </row>
    <row r="54" spans="1:12" x14ac:dyDescent="0.3">
      <c r="A54" s="15" t="s">
        <v>93</v>
      </c>
      <c r="B54" s="56" t="s">
        <v>265</v>
      </c>
      <c r="C54" s="72"/>
      <c r="D54" s="59" t="str">
        <f>IF(AND(B54&gt;0,C54&gt;0),IF(C54&gt;'Catégories jumelées'!$B$45,"Trop jeune",IF(C54&lt;=1989,'Catégories jumelées'!$D$71,VLOOKUP(C54,'Catégories jumelées'!$B$37:$F$60,3,FALSE))),"")</f>
        <v/>
      </c>
      <c r="E54" s="72"/>
      <c r="F54" s="56"/>
      <c r="G54" s="56"/>
      <c r="H54" s="56"/>
      <c r="I54" s="58"/>
      <c r="J54" s="58"/>
      <c r="K54" s="60"/>
      <c r="L54" s="60"/>
    </row>
    <row r="55" spans="1:12" x14ac:dyDescent="0.3">
      <c r="A55" s="15" t="s">
        <v>94</v>
      </c>
      <c r="B55" s="56" t="s">
        <v>265</v>
      </c>
      <c r="C55" s="72"/>
      <c r="D55" s="59" t="str">
        <f>IF(AND(B55&gt;0,C55&gt;0),IF(C55&gt;'Catégories jumelées'!$B$45,"Trop jeune",IF(C55&lt;=1989,'Catégories jumelées'!$D$71,VLOOKUP(C55,'Catégories jumelées'!$B$37:$F$60,3,FALSE))),"")</f>
        <v/>
      </c>
      <c r="E55" s="72"/>
      <c r="F55" s="56"/>
      <c r="G55" s="56"/>
      <c r="H55" s="56"/>
      <c r="I55" s="58"/>
      <c r="J55" s="58"/>
      <c r="K55" s="60"/>
      <c r="L55" s="60"/>
    </row>
    <row r="56" spans="1:12" x14ac:dyDescent="0.3">
      <c r="A56" s="15" t="s">
        <v>95</v>
      </c>
      <c r="B56" s="56" t="s">
        <v>265</v>
      </c>
      <c r="C56" s="72"/>
      <c r="D56" s="59" t="str">
        <f>IF(AND(B56&gt;0,C56&gt;0),IF(C56&gt;'Catégories jumelées'!$B$45,"Trop jeune",IF(C56&lt;=1989,'Catégories jumelées'!$D$71,VLOOKUP(C56,'Catégories jumelées'!$B$37:$F$60,3,FALSE))),"")</f>
        <v/>
      </c>
      <c r="E56" s="72"/>
      <c r="F56" s="56"/>
      <c r="G56" s="56"/>
      <c r="H56" s="56"/>
      <c r="I56" s="58"/>
      <c r="J56" s="58"/>
      <c r="K56" s="60"/>
      <c r="L56" s="60"/>
    </row>
    <row r="57" spans="1:12" x14ac:dyDescent="0.3">
      <c r="A57" s="15" t="s">
        <v>96</v>
      </c>
      <c r="B57" s="56" t="s">
        <v>265</v>
      </c>
      <c r="C57" s="72"/>
      <c r="D57" s="59" t="str">
        <f>IF(AND(B57&gt;0,C57&gt;0),IF(C57&gt;'Catégories jumelées'!$B$45,"Trop jeune",IF(C57&lt;=1989,'Catégories jumelées'!$D$71,VLOOKUP(C57,'Catégories jumelées'!$B$37:$F$60,3,FALSE))),"")</f>
        <v/>
      </c>
      <c r="E57" s="72"/>
      <c r="F57" s="56"/>
      <c r="G57" s="56"/>
      <c r="H57" s="56"/>
      <c r="I57" s="58"/>
      <c r="J57" s="58"/>
      <c r="K57" s="60"/>
      <c r="L57" s="60"/>
    </row>
    <row r="58" spans="1:12" x14ac:dyDescent="0.3">
      <c r="A58" s="15" t="s">
        <v>97</v>
      </c>
      <c r="B58" s="56" t="s">
        <v>265</v>
      </c>
      <c r="C58" s="72"/>
      <c r="D58" s="59" t="str">
        <f>IF(AND(B58&gt;0,C58&gt;0),IF(C58&gt;'Catégories jumelées'!$B$45,"Trop jeune",IF(C58&lt;=1989,'Catégories jumelées'!$D$71,VLOOKUP(C58,'Catégories jumelées'!$B$37:$F$60,3,FALSE))),"")</f>
        <v/>
      </c>
      <c r="E58" s="72"/>
      <c r="F58" s="56"/>
      <c r="G58" s="56"/>
      <c r="H58" s="56"/>
      <c r="I58" s="58"/>
      <c r="J58" s="58"/>
      <c r="K58" s="60"/>
      <c r="L58" s="60"/>
    </row>
    <row r="59" spans="1:12" x14ac:dyDescent="0.3">
      <c r="A59" s="15" t="s">
        <v>98</v>
      </c>
      <c r="B59" s="56" t="s">
        <v>265</v>
      </c>
      <c r="C59" s="72"/>
      <c r="D59" s="59" t="str">
        <f>IF(AND(B59&gt;0,C59&gt;0),IF(C59&gt;'Catégories jumelées'!$B$45,"Trop jeune",IF(C59&lt;=1989,'Catégories jumelées'!$D$71,VLOOKUP(C59,'Catégories jumelées'!$B$37:$F$60,3,FALSE))),"")</f>
        <v/>
      </c>
      <c r="E59" s="72"/>
      <c r="F59" s="56"/>
      <c r="G59" s="56"/>
      <c r="H59" s="56"/>
      <c r="I59" s="58"/>
      <c r="J59" s="58"/>
      <c r="K59" s="60"/>
      <c r="L59" s="60"/>
    </row>
    <row r="60" spans="1:12" x14ac:dyDescent="0.3">
      <c r="A60" s="15" t="s">
        <v>99</v>
      </c>
      <c r="B60" s="56" t="s">
        <v>265</v>
      </c>
      <c r="C60" s="72"/>
      <c r="D60" s="59" t="str">
        <f>IF(AND(B60&gt;0,C60&gt;0),IF(C60&gt;'Catégories jumelées'!$B$45,"Trop jeune",IF(C60&lt;=1989,'Catégories jumelées'!$D$71,VLOOKUP(C60,'Catégories jumelées'!$B$37:$F$60,3,FALSE))),"")</f>
        <v/>
      </c>
      <c r="E60" s="72"/>
      <c r="F60" s="56"/>
      <c r="G60" s="56"/>
      <c r="H60" s="56"/>
      <c r="I60" s="58"/>
      <c r="J60" s="58"/>
      <c r="K60" s="60"/>
      <c r="L60" s="60"/>
    </row>
    <row r="61" spans="1:12" x14ac:dyDescent="0.3">
      <c r="A61" s="15" t="s">
        <v>100</v>
      </c>
      <c r="B61" s="56" t="s">
        <v>265</v>
      </c>
      <c r="C61" s="72"/>
      <c r="D61" s="59" t="str">
        <f>IF(AND(B61&gt;0,C61&gt;0),IF(C61&gt;'Catégories jumelées'!$B$45,"Trop jeune",IF(C61&lt;=1989,'Catégories jumelées'!$D$71,VLOOKUP(C61,'Catégories jumelées'!$B$37:$F$60,3,FALSE))),"")</f>
        <v/>
      </c>
      <c r="E61" s="72"/>
      <c r="F61" s="56"/>
      <c r="G61" s="56"/>
      <c r="H61" s="56"/>
      <c r="I61" s="58"/>
      <c r="J61" s="58"/>
      <c r="K61" s="60"/>
      <c r="L61" s="60"/>
    </row>
    <row r="62" spans="1:12" x14ac:dyDescent="0.3">
      <c r="A62" s="15" t="s">
        <v>101</v>
      </c>
      <c r="B62" s="56" t="s">
        <v>265</v>
      </c>
      <c r="C62" s="72"/>
      <c r="D62" s="59" t="str">
        <f>IF(AND(B62&gt;0,C62&gt;0),IF(C62&gt;'Catégories jumelées'!$B$45,"Trop jeune",IF(C62&lt;=1989,'Catégories jumelées'!$D$71,VLOOKUP(C62,'Catégories jumelées'!$B$37:$F$60,3,FALSE))),"")</f>
        <v/>
      </c>
      <c r="E62" s="72"/>
      <c r="F62" s="56"/>
      <c r="G62" s="56"/>
      <c r="H62" s="56"/>
      <c r="I62" s="58"/>
      <c r="J62" s="58"/>
      <c r="K62" s="60"/>
      <c r="L62" s="60"/>
    </row>
    <row r="63" spans="1:12" x14ac:dyDescent="0.3">
      <c r="A63" s="15" t="s">
        <v>102</v>
      </c>
      <c r="B63" s="56" t="s">
        <v>265</v>
      </c>
      <c r="C63" s="72"/>
      <c r="D63" s="59" t="str">
        <f>IF(AND(B63&gt;0,C63&gt;0),IF(C63&gt;'Catégories jumelées'!$B$45,"Trop jeune",IF(C63&lt;=1989,'Catégories jumelées'!$D$71,VLOOKUP(C63,'Catégories jumelées'!$B$37:$F$60,3,FALSE))),"")</f>
        <v/>
      </c>
      <c r="E63" s="72"/>
      <c r="F63" s="56"/>
      <c r="G63" s="56"/>
      <c r="H63" s="56"/>
      <c r="I63" s="58"/>
      <c r="J63" s="58"/>
      <c r="K63" s="60"/>
      <c r="L63" s="60"/>
    </row>
    <row r="64" spans="1:12" x14ac:dyDescent="0.3">
      <c r="A64" s="15" t="s">
        <v>103</v>
      </c>
      <c r="B64" s="56" t="s">
        <v>265</v>
      </c>
      <c r="C64" s="72"/>
      <c r="D64" s="59" t="str">
        <f>IF(AND(B64&gt;0,C64&gt;0),IF(C64&gt;'Catégories jumelées'!$B$45,"Trop jeune",IF(C64&lt;=1989,'Catégories jumelées'!$D$71,VLOOKUP(C64,'Catégories jumelées'!$B$37:$F$60,3,FALSE))),"")</f>
        <v/>
      </c>
      <c r="E64" s="72"/>
      <c r="F64" s="56"/>
      <c r="G64" s="56"/>
      <c r="H64" s="56"/>
      <c r="I64" s="58"/>
      <c r="J64" s="58"/>
      <c r="K64" s="60"/>
      <c r="L64" s="60"/>
    </row>
    <row r="65" spans="1:12" x14ac:dyDescent="0.3">
      <c r="A65" s="15" t="s">
        <v>104</v>
      </c>
      <c r="B65" s="56" t="s">
        <v>265</v>
      </c>
      <c r="C65" s="72"/>
      <c r="D65" s="59" t="str">
        <f>IF(AND(B65&gt;0,C65&gt;0),IF(C65&gt;'Catégories jumelées'!$B$45,"Trop jeune",IF(C65&lt;=1989,'Catégories jumelées'!$D$71,VLOOKUP(C65,'Catégories jumelées'!$B$37:$F$60,3,FALSE))),"")</f>
        <v/>
      </c>
      <c r="E65" s="72"/>
      <c r="F65" s="56"/>
      <c r="G65" s="56"/>
      <c r="H65" s="56"/>
      <c r="I65" s="58"/>
      <c r="J65" s="58"/>
      <c r="K65" s="60"/>
      <c r="L65" s="60"/>
    </row>
    <row r="66" spans="1:12" x14ac:dyDescent="0.3">
      <c r="A66" s="15" t="s">
        <v>105</v>
      </c>
      <c r="B66" s="56" t="s">
        <v>265</v>
      </c>
      <c r="C66" s="72"/>
      <c r="D66" s="59" t="str">
        <f>IF(AND(B66&gt;0,C66&gt;0),IF(C66&gt;'Catégories jumelées'!$B$45,"Trop jeune",IF(C66&lt;=1989,'Catégories jumelées'!$D$71,VLOOKUP(C66,'Catégories jumelées'!$B$37:$F$60,3,FALSE))),"")</f>
        <v/>
      </c>
      <c r="E66" s="72"/>
      <c r="F66" s="56"/>
      <c r="G66" s="56"/>
      <c r="H66" s="56"/>
      <c r="I66" s="58"/>
      <c r="J66" s="58"/>
      <c r="K66" s="60"/>
      <c r="L66" s="60"/>
    </row>
    <row r="67" spans="1:12" x14ac:dyDescent="0.3">
      <c r="A67" s="15" t="s">
        <v>106</v>
      </c>
      <c r="B67" s="56" t="s">
        <v>265</v>
      </c>
      <c r="C67" s="72"/>
      <c r="D67" s="59" t="str">
        <f>IF(AND(B67&gt;0,C67&gt;0),IF(C67&gt;'Catégories jumelées'!$B$45,"Trop jeune",IF(C67&lt;=1989,'Catégories jumelées'!$D$71,VLOOKUP(C67,'Catégories jumelées'!$B$37:$F$60,3,FALSE))),"")</f>
        <v/>
      </c>
      <c r="E67" s="72"/>
      <c r="F67" s="56"/>
      <c r="G67" s="56"/>
      <c r="H67" s="56"/>
      <c r="I67" s="58"/>
      <c r="J67" s="58"/>
      <c r="K67" s="60"/>
      <c r="L67" s="60"/>
    </row>
    <row r="68" spans="1:12" x14ac:dyDescent="0.3">
      <c r="A68" s="15" t="s">
        <v>107</v>
      </c>
      <c r="B68" s="56" t="s">
        <v>265</v>
      </c>
      <c r="C68" s="72"/>
      <c r="D68" s="59" t="str">
        <f>IF(AND(B68&gt;0,C68&gt;0),IF(C68&gt;'Catégories jumelées'!$B$45,"Trop jeune",IF(C68&lt;=1989,'Catégories jumelées'!$D$71,VLOOKUP(C68,'Catégories jumelées'!$B$37:$F$60,3,FALSE))),"")</f>
        <v/>
      </c>
      <c r="E68" s="72"/>
      <c r="F68" s="56"/>
      <c r="G68" s="56"/>
      <c r="H68" s="56"/>
      <c r="I68" s="58"/>
      <c r="J68" s="58"/>
      <c r="K68" s="60"/>
      <c r="L68" s="60"/>
    </row>
    <row r="69" spans="1:12" x14ac:dyDescent="0.3">
      <c r="A69" s="15" t="s">
        <v>108</v>
      </c>
      <c r="B69" s="56" t="s">
        <v>265</v>
      </c>
      <c r="C69" s="72"/>
      <c r="D69" s="59" t="str">
        <f>IF(AND(B69&gt;0,C69&gt;0),IF(C69&gt;'Catégories jumelées'!$B$45,"Trop jeune",IF(C69&lt;=1989,'Catégories jumelées'!$D$71,VLOOKUP(C69,'Catégories jumelées'!$B$37:$F$60,3,FALSE))),"")</f>
        <v/>
      </c>
      <c r="E69" s="72"/>
      <c r="F69" s="56"/>
      <c r="G69" s="56"/>
      <c r="H69" s="56"/>
      <c r="I69" s="58"/>
      <c r="J69" s="58"/>
      <c r="K69" s="60"/>
      <c r="L69" s="60"/>
    </row>
    <row r="70" spans="1:12" x14ac:dyDescent="0.3">
      <c r="A70" s="15" t="s">
        <v>109</v>
      </c>
      <c r="B70" s="56" t="s">
        <v>265</v>
      </c>
      <c r="C70" s="72"/>
      <c r="D70" s="59" t="str">
        <f>IF(AND(B70&gt;0,C70&gt;0),IF(C70&gt;'Catégories jumelées'!$B$45,"Trop jeune",IF(C70&lt;=1989,'Catégories jumelées'!$D$71,VLOOKUP(C70,'Catégories jumelées'!$B$37:$F$60,3,FALSE))),"")</f>
        <v/>
      </c>
      <c r="E70" s="72"/>
      <c r="F70" s="56"/>
      <c r="G70" s="56"/>
      <c r="H70" s="56"/>
      <c r="I70" s="58"/>
      <c r="J70" s="58"/>
      <c r="K70" s="60"/>
      <c r="L70" s="60"/>
    </row>
    <row r="71" spans="1:12" x14ac:dyDescent="0.3">
      <c r="A71" s="15" t="s">
        <v>110</v>
      </c>
      <c r="B71" s="56" t="s">
        <v>265</v>
      </c>
      <c r="C71" s="72"/>
      <c r="D71" s="59" t="str">
        <f>IF(AND(B71&gt;0,C71&gt;0),IF(C71&gt;'Catégories jumelées'!$B$45,"Trop jeune",IF(C71&lt;=1989,'Catégories jumelées'!$D$71,VLOOKUP(C71,'Catégories jumelées'!$B$37:$F$60,3,FALSE))),"")</f>
        <v/>
      </c>
      <c r="E71" s="72"/>
      <c r="F71" s="56"/>
      <c r="G71" s="56"/>
      <c r="H71" s="56"/>
      <c r="I71" s="58"/>
      <c r="J71" s="58"/>
      <c r="K71" s="60"/>
      <c r="L71" s="60"/>
    </row>
    <row r="72" spans="1:12" x14ac:dyDescent="0.3">
      <c r="A72" s="15" t="s">
        <v>111</v>
      </c>
      <c r="B72" s="56" t="s">
        <v>265</v>
      </c>
      <c r="C72" s="72"/>
      <c r="D72" s="59" t="str">
        <f>IF(AND(B72&gt;0,C72&gt;0),IF(C72&gt;'Catégories jumelées'!$B$45,"Trop jeune",IF(C72&lt;=1989,'Catégories jumelées'!$D$71,VLOOKUP(C72,'Catégories jumelées'!$B$37:$F$60,3,FALSE))),"")</f>
        <v/>
      </c>
      <c r="E72" s="72"/>
      <c r="F72" s="56"/>
      <c r="G72" s="56"/>
      <c r="H72" s="56"/>
      <c r="I72" s="58"/>
      <c r="J72" s="58"/>
      <c r="K72" s="60"/>
      <c r="L72" s="60"/>
    </row>
    <row r="73" spans="1:12" x14ac:dyDescent="0.3">
      <c r="A73" s="15" t="s">
        <v>112</v>
      </c>
      <c r="B73" s="56" t="s">
        <v>265</v>
      </c>
      <c r="C73" s="72"/>
      <c r="D73" s="59" t="str">
        <f>IF(AND(B73&gt;0,C73&gt;0),IF(C73&gt;'Catégories jumelées'!$B$45,"Trop jeune",IF(C73&lt;=1989,'Catégories jumelées'!$D$71,VLOOKUP(C73,'Catégories jumelées'!$B$37:$F$60,3,FALSE))),"")</f>
        <v/>
      </c>
      <c r="E73" s="72"/>
      <c r="F73" s="56"/>
      <c r="G73" s="56"/>
      <c r="H73" s="56"/>
      <c r="I73" s="58"/>
      <c r="J73" s="58"/>
      <c r="K73" s="60"/>
      <c r="L73" s="60"/>
    </row>
    <row r="74" spans="1:12" ht="5.0999999999999996" customHeight="1" x14ac:dyDescent="0.3"/>
    <row r="75" spans="1:12" ht="9.9" customHeight="1" x14ac:dyDescent="0.3">
      <c r="A75" s="19"/>
      <c r="B75" s="19"/>
      <c r="C75" s="19"/>
      <c r="D75" s="19"/>
      <c r="E75" s="19"/>
      <c r="F75" s="19"/>
      <c r="G75" s="19"/>
      <c r="H75" s="19"/>
      <c r="I75" s="19"/>
      <c r="J75" s="19"/>
      <c r="K75" s="19"/>
      <c r="L75" s="19"/>
    </row>
    <row r="76" spans="1:12" ht="15" customHeight="1" x14ac:dyDescent="0.3">
      <c r="A76" s="12" t="s">
        <v>278</v>
      </c>
      <c r="C76" s="70" t="str">
        <f>C2</f>
        <v>Date de</v>
      </c>
      <c r="D76" s="70" t="str">
        <f>D2</f>
        <v>Lic. courses</v>
      </c>
      <c r="F76" s="18"/>
      <c r="G76" s="18"/>
      <c r="H76" s="18"/>
      <c r="I76" s="18"/>
      <c r="J76" s="18"/>
      <c r="K76" s="18"/>
      <c r="L76" s="18"/>
    </row>
    <row r="77" spans="1:12" x14ac:dyDescent="0.3">
      <c r="A77" s="61" t="s">
        <v>50</v>
      </c>
      <c r="B77" s="62" t="str">
        <f>B3</f>
        <v>Type de membre</v>
      </c>
      <c r="C77" s="62" t="str">
        <f t="shared" ref="C77:L77" si="1">C3</f>
        <v>naissance</v>
      </c>
      <c r="D77" s="62" t="str">
        <f t="shared" si="1"/>
        <v>Catég.</v>
      </c>
      <c r="E77" s="62" t="str">
        <f t="shared" si="1"/>
        <v>#PNCE</v>
      </c>
      <c r="F77" s="64" t="str">
        <f t="shared" si="1"/>
        <v>Nom complet</v>
      </c>
      <c r="G77" s="64" t="str">
        <f t="shared" si="1"/>
        <v>Adresse civique personnelle</v>
      </c>
      <c r="H77" s="64" t="str">
        <f t="shared" si="1"/>
        <v>Ville</v>
      </c>
      <c r="I77" s="62" t="str">
        <f t="shared" si="1"/>
        <v>Code postal</v>
      </c>
      <c r="J77" s="62" t="str">
        <f t="shared" si="1"/>
        <v>Téléphone</v>
      </c>
      <c r="K77" s="63" t="str">
        <f t="shared" si="1"/>
        <v>Courriel</v>
      </c>
      <c r="L77" s="64" t="str">
        <f t="shared" si="1"/>
        <v>Notes</v>
      </c>
    </row>
    <row r="78" spans="1:12" x14ac:dyDescent="0.3">
      <c r="A78" s="15" t="s">
        <v>113</v>
      </c>
      <c r="B78" s="56"/>
      <c r="C78" s="72"/>
      <c r="D78" s="59" t="str">
        <f>IF(AND(B78&gt;0,C78&gt;0),IF(C78&gt;'Catégories jumelées'!$B$37,"Trop jeune",IF(C78&lt;=1989,'Catégories jumelées'!$D$71,VLOOKUP(C78,'Catégories jumelées'!$B$37:$F$60,3,FALSE))),"")</f>
        <v/>
      </c>
      <c r="E78" s="58"/>
      <c r="F78" s="56"/>
      <c r="G78" s="56"/>
      <c r="H78" s="56"/>
      <c r="I78" s="58"/>
      <c r="J78" s="58"/>
      <c r="K78" s="60"/>
      <c r="L78" s="60"/>
    </row>
    <row r="79" spans="1:12" x14ac:dyDescent="0.3">
      <c r="A79" s="15" t="s">
        <v>114</v>
      </c>
      <c r="B79" s="56"/>
      <c r="C79" s="72"/>
      <c r="D79" s="59" t="str">
        <f>IF(AND(B79&gt;0,C79&gt;0),IF(C79&gt;'Catégories jumelées'!$B$37,"Trop jeune",IF(C79&lt;=1989,'Catégories jumelées'!$D$71,VLOOKUP(C79,'Catégories jumelées'!$B$37:$F$60,3,FALSE))),"")</f>
        <v/>
      </c>
      <c r="E79" s="58"/>
      <c r="F79" s="56"/>
      <c r="G79" s="56"/>
      <c r="H79" s="56"/>
      <c r="I79" s="58"/>
      <c r="J79" s="58"/>
      <c r="K79" s="60"/>
      <c r="L79" s="60"/>
    </row>
    <row r="80" spans="1:12" x14ac:dyDescent="0.3">
      <c r="A80" s="15" t="s">
        <v>115</v>
      </c>
      <c r="B80" s="56"/>
      <c r="C80" s="72"/>
      <c r="D80" s="59" t="str">
        <f>IF(AND(B80&gt;0,C80&gt;0),IF(C80&gt;'Catégories jumelées'!$B$37,"Trop jeune",IF(C80&lt;=1989,'Catégories jumelées'!$D$71,VLOOKUP(C80,'Catégories jumelées'!$B$37:$F$60,3,FALSE))),"")</f>
        <v/>
      </c>
      <c r="E80" s="58"/>
      <c r="F80" s="56"/>
      <c r="G80" s="56"/>
      <c r="H80" s="56"/>
      <c r="I80" s="58"/>
      <c r="J80" s="58"/>
      <c r="K80" s="60"/>
      <c r="L80" s="60"/>
    </row>
    <row r="81" spans="1:12" x14ac:dyDescent="0.3">
      <c r="A81" s="15" t="s">
        <v>116</v>
      </c>
      <c r="B81" s="56"/>
      <c r="C81" s="72"/>
      <c r="D81" s="59" t="str">
        <f>IF(AND(B81&gt;0,C81&gt;0),IF(C81&gt;'Catégories jumelées'!$B$37,"Trop jeune",IF(C81&lt;=1989,'Catégories jumelées'!$D$71,VLOOKUP(C81,'Catégories jumelées'!$B$37:$F$60,3,FALSE))),"")</f>
        <v/>
      </c>
      <c r="E81" s="58"/>
      <c r="F81" s="56"/>
      <c r="G81" s="56"/>
      <c r="H81" s="56"/>
      <c r="I81" s="58"/>
      <c r="J81" s="58"/>
      <c r="K81" s="60"/>
      <c r="L81" s="60"/>
    </row>
    <row r="82" spans="1:12" x14ac:dyDescent="0.3">
      <c r="A82" s="15" t="s">
        <v>117</v>
      </c>
      <c r="B82" s="56"/>
      <c r="C82" s="72"/>
      <c r="D82" s="59" t="str">
        <f>IF(AND(B82&gt;0,C82&gt;0),IF(C82&gt;'Catégories jumelées'!$B$37,"Trop jeune",IF(C82&lt;=1989,'Catégories jumelées'!$D$71,VLOOKUP(C82,'Catégories jumelées'!$B$37:$F$60,3,FALSE))),"")</f>
        <v/>
      </c>
      <c r="E82" s="58"/>
      <c r="F82" s="56"/>
      <c r="G82" s="56"/>
      <c r="H82" s="56"/>
      <c r="I82" s="58"/>
      <c r="J82" s="58"/>
      <c r="K82" s="60"/>
      <c r="L82" s="60"/>
    </row>
    <row r="83" spans="1:12" x14ac:dyDescent="0.3">
      <c r="A83" s="15" t="s">
        <v>118</v>
      </c>
      <c r="B83" s="56"/>
      <c r="C83" s="72"/>
      <c r="D83" s="59" t="str">
        <f>IF(AND(B83&gt;0,C83&gt;0),IF(C83&gt;'Catégories jumelées'!$B$37,"Trop jeune",IF(C83&lt;=1989,'Catégories jumelées'!$D$71,VLOOKUP(C83,'Catégories jumelées'!$B$37:$F$60,3,FALSE))),"")</f>
        <v/>
      </c>
      <c r="E83" s="58"/>
      <c r="F83" s="56"/>
      <c r="G83" s="56"/>
      <c r="H83" s="56"/>
      <c r="I83" s="58"/>
      <c r="J83" s="58"/>
      <c r="K83" s="60"/>
      <c r="L83" s="60"/>
    </row>
    <row r="84" spans="1:12" x14ac:dyDescent="0.3">
      <c r="A84" s="15" t="s">
        <v>119</v>
      </c>
      <c r="B84" s="56"/>
      <c r="C84" s="72"/>
      <c r="D84" s="59" t="str">
        <f>IF(AND(B84&gt;0,C84&gt;0),IF(C84&gt;'Catégories jumelées'!$B$37,"Trop jeune",IF(C84&lt;=1989,'Catégories jumelées'!$D$71,VLOOKUP(C84,'Catégories jumelées'!$B$37:$F$60,3,FALSE))),"")</f>
        <v/>
      </c>
      <c r="E84" s="58"/>
      <c r="F84" s="56"/>
      <c r="G84" s="56"/>
      <c r="H84" s="56"/>
      <c r="I84" s="58"/>
      <c r="J84" s="58"/>
      <c r="K84" s="60"/>
      <c r="L84" s="60"/>
    </row>
    <row r="85" spans="1:12" x14ac:dyDescent="0.3">
      <c r="A85" s="15" t="s">
        <v>120</v>
      </c>
      <c r="B85" s="56"/>
      <c r="C85" s="72"/>
      <c r="D85" s="59" t="str">
        <f>IF(AND(B85&gt;0,C85&gt;0),IF(C85&gt;'Catégories jumelées'!$B$37,"Trop jeune",IF(C85&lt;=1989,'Catégories jumelées'!$D$71,VLOOKUP(C85,'Catégories jumelées'!$B$37:$F$60,3,FALSE))),"")</f>
        <v/>
      </c>
      <c r="E85" s="58"/>
      <c r="F85" s="56"/>
      <c r="G85" s="56"/>
      <c r="H85" s="56"/>
      <c r="I85" s="58"/>
      <c r="J85" s="58"/>
      <c r="K85" s="60"/>
      <c r="L85" s="60"/>
    </row>
    <row r="86" spans="1:12" x14ac:dyDescent="0.3">
      <c r="A86" s="15" t="s">
        <v>121</v>
      </c>
      <c r="B86" s="56"/>
      <c r="C86" s="72"/>
      <c r="D86" s="59" t="str">
        <f>IF(AND(B86&gt;0,C86&gt;0),IF(C86&gt;'Catégories jumelées'!$B$37,"Trop jeune",IF(C86&lt;=1989,'Catégories jumelées'!$D$71,VLOOKUP(C86,'Catégories jumelées'!$B$37:$F$60,3,FALSE))),"")</f>
        <v/>
      </c>
      <c r="E86" s="58"/>
      <c r="F86" s="56"/>
      <c r="G86" s="56"/>
      <c r="H86" s="56"/>
      <c r="I86" s="58"/>
      <c r="J86" s="58"/>
      <c r="K86" s="60"/>
      <c r="L86" s="60"/>
    </row>
    <row r="87" spans="1:12" x14ac:dyDescent="0.3">
      <c r="A87" s="15" t="s">
        <v>122</v>
      </c>
      <c r="B87" s="56"/>
      <c r="C87" s="72"/>
      <c r="D87" s="59" t="str">
        <f>IF(AND(B87&gt;0,C87&gt;0),IF(C87&gt;'Catégories jumelées'!$B$37,"Trop jeune",IF(C87&lt;=1989,'Catégories jumelées'!$D$71,VLOOKUP(C87,'Catégories jumelées'!$B$37:$F$60,3,FALSE))),"")</f>
        <v/>
      </c>
      <c r="E87" s="58"/>
      <c r="F87" s="56"/>
      <c r="G87" s="56"/>
      <c r="H87" s="56"/>
      <c r="I87" s="58"/>
      <c r="J87" s="58"/>
      <c r="K87" s="60"/>
      <c r="L87" s="60"/>
    </row>
    <row r="88" spans="1:12" x14ac:dyDescent="0.3">
      <c r="A88" s="15" t="s">
        <v>123</v>
      </c>
      <c r="B88" s="56"/>
      <c r="C88" s="72"/>
      <c r="D88" s="59" t="str">
        <f>IF(AND(B88&gt;0,C88&gt;0),IF(C88&gt;'Catégories jumelées'!$B$37,"Trop jeune",IF(C88&lt;=1989,'Catégories jumelées'!$D$71,VLOOKUP(C88,'Catégories jumelées'!$B$37:$F$60,3,FALSE))),"")</f>
        <v/>
      </c>
      <c r="E88" s="58"/>
      <c r="F88" s="56"/>
      <c r="G88" s="56"/>
      <c r="H88" s="56"/>
      <c r="I88" s="58"/>
      <c r="J88" s="58"/>
      <c r="K88" s="60"/>
      <c r="L88" s="60"/>
    </row>
    <row r="89" spans="1:12" x14ac:dyDescent="0.3">
      <c r="A89" s="15" t="s">
        <v>124</v>
      </c>
      <c r="B89" s="56"/>
      <c r="C89" s="72"/>
      <c r="D89" s="59" t="str">
        <f>IF(AND(B89&gt;0,C89&gt;0),IF(C89&gt;'Catégories jumelées'!$B$37,"Trop jeune",IF(C89&lt;=1989,'Catégories jumelées'!$D$71,VLOOKUP(C89,'Catégories jumelées'!$B$37:$F$60,3,FALSE))),"")</f>
        <v/>
      </c>
      <c r="E89" s="58"/>
      <c r="F89" s="56"/>
      <c r="G89" s="56"/>
      <c r="H89" s="56"/>
      <c r="I89" s="58"/>
      <c r="J89" s="58"/>
      <c r="K89" s="60"/>
      <c r="L89" s="60"/>
    </row>
    <row r="90" spans="1:12" x14ac:dyDescent="0.3">
      <c r="A90" s="15" t="s">
        <v>125</v>
      </c>
      <c r="B90" s="56"/>
      <c r="C90" s="72"/>
      <c r="D90" s="59" t="str">
        <f>IF(AND(B90&gt;0,C90&gt;0),IF(C90&gt;'Catégories jumelées'!$B$37,"Trop jeune",IF(C90&lt;=1989,'Catégories jumelées'!$D$71,VLOOKUP(C90,'Catégories jumelées'!$B$37:$F$60,3,FALSE))),"")</f>
        <v/>
      </c>
      <c r="E90" s="58"/>
      <c r="F90" s="56"/>
      <c r="G90" s="56"/>
      <c r="H90" s="56"/>
      <c r="I90" s="58"/>
      <c r="J90" s="58"/>
      <c r="K90" s="60"/>
      <c r="L90" s="60"/>
    </row>
    <row r="91" spans="1:12" x14ac:dyDescent="0.3">
      <c r="A91" s="15" t="s">
        <v>126</v>
      </c>
      <c r="B91" s="56"/>
      <c r="C91" s="72"/>
      <c r="D91" s="59" t="str">
        <f>IF(AND(B91&gt;0,C91&gt;0),IF(C91&gt;'Catégories jumelées'!$B$37,"Trop jeune",IF(C91&lt;=1989,'Catégories jumelées'!$D$71,VLOOKUP(C91,'Catégories jumelées'!$B$37:$F$60,3,FALSE))),"")</f>
        <v/>
      </c>
      <c r="E91" s="58"/>
      <c r="F91" s="56"/>
      <c r="G91" s="56"/>
      <c r="H91" s="56"/>
      <c r="I91" s="58"/>
      <c r="J91" s="58"/>
      <c r="K91" s="60"/>
      <c r="L91" s="60"/>
    </row>
    <row r="92" spans="1:12" x14ac:dyDescent="0.3">
      <c r="A92" s="15" t="s">
        <v>127</v>
      </c>
      <c r="B92" s="56"/>
      <c r="C92" s="72"/>
      <c r="D92" s="59" t="str">
        <f>IF(AND(B92&gt;0,C92&gt;0),IF(C92&gt;'Catégories jumelées'!$B$37,"Trop jeune",IF(C92&lt;=1989,'Catégories jumelées'!$D$71,VLOOKUP(C92,'Catégories jumelées'!$B$37:$F$60,3,FALSE))),"")</f>
        <v/>
      </c>
      <c r="E92" s="58"/>
      <c r="F92" s="56"/>
      <c r="G92" s="56"/>
      <c r="H92" s="56"/>
      <c r="I92" s="58"/>
      <c r="J92" s="58"/>
      <c r="K92" s="60"/>
      <c r="L92" s="60"/>
    </row>
    <row r="93" spans="1:12" x14ac:dyDescent="0.3">
      <c r="A93" s="15" t="s">
        <v>128</v>
      </c>
      <c r="B93" s="56"/>
      <c r="C93" s="72"/>
      <c r="D93" s="59" t="str">
        <f>IF(AND(B93&gt;0,C93&gt;0),IF(C93&gt;'Catégories jumelées'!$B$37,"Trop jeune",IF(C93&lt;=1989,'Catégories jumelées'!$D$71,VLOOKUP(C93,'Catégories jumelées'!$B$37:$F$60,3,FALSE))),"")</f>
        <v/>
      </c>
      <c r="E93" s="58"/>
      <c r="F93" s="56"/>
      <c r="G93" s="56"/>
      <c r="H93" s="56"/>
      <c r="I93" s="58"/>
      <c r="J93" s="58"/>
      <c r="K93" s="60"/>
      <c r="L93" s="60"/>
    </row>
    <row r="94" spans="1:12" x14ac:dyDescent="0.3">
      <c r="A94" s="15" t="s">
        <v>129</v>
      </c>
      <c r="B94" s="56"/>
      <c r="C94" s="72"/>
      <c r="D94" s="59" t="str">
        <f>IF(AND(B94&gt;0,C94&gt;0),IF(C94&gt;'Catégories jumelées'!$B$37,"Trop jeune",IF(C94&lt;=1989,'Catégories jumelées'!$D$71,VLOOKUP(C94,'Catégories jumelées'!$B$37:$F$60,3,FALSE))),"")</f>
        <v/>
      </c>
      <c r="E94" s="58"/>
      <c r="F94" s="56"/>
      <c r="G94" s="56"/>
      <c r="H94" s="56"/>
      <c r="I94" s="58"/>
      <c r="J94" s="58"/>
      <c r="K94" s="60"/>
      <c r="L94" s="60"/>
    </row>
    <row r="95" spans="1:12" x14ac:dyDescent="0.3">
      <c r="A95" s="15" t="s">
        <v>130</v>
      </c>
      <c r="B95" s="56"/>
      <c r="C95" s="72"/>
      <c r="D95" s="59" t="str">
        <f>IF(AND(B95&gt;0,C95&gt;0),IF(C95&gt;'Catégories jumelées'!$B$37,"Trop jeune",IF(C95&lt;=1989,'Catégories jumelées'!$D$71,VLOOKUP(C95,'Catégories jumelées'!$B$37:$F$60,3,FALSE))),"")</f>
        <v/>
      </c>
      <c r="E95" s="58"/>
      <c r="F95" s="56"/>
      <c r="G95" s="56"/>
      <c r="H95" s="56"/>
      <c r="I95" s="58"/>
      <c r="J95" s="58"/>
      <c r="K95" s="60"/>
      <c r="L95" s="60"/>
    </row>
    <row r="96" spans="1:12" x14ac:dyDescent="0.3">
      <c r="A96" s="15" t="s">
        <v>131</v>
      </c>
      <c r="B96" s="56"/>
      <c r="C96" s="72"/>
      <c r="D96" s="59" t="str">
        <f>IF(AND(B96&gt;0,C96&gt;0),IF(C96&gt;'Catégories jumelées'!$B$37,"Trop jeune",IF(C96&lt;=1989,'Catégories jumelées'!$D$71,VLOOKUP(C96,'Catégories jumelées'!$B$37:$F$60,3,FALSE))),"")</f>
        <v/>
      </c>
      <c r="E96" s="58"/>
      <c r="F96" s="56"/>
      <c r="G96" s="56"/>
      <c r="H96" s="56"/>
      <c r="I96" s="58"/>
      <c r="J96" s="58"/>
      <c r="K96" s="60"/>
      <c r="L96" s="60"/>
    </row>
    <row r="97" spans="1:12" x14ac:dyDescent="0.3">
      <c r="A97" s="15" t="s">
        <v>132</v>
      </c>
      <c r="B97" s="56"/>
      <c r="C97" s="72"/>
      <c r="D97" s="59" t="str">
        <f>IF(AND(B97&gt;0,C97&gt;0),IF(C97&gt;'Catégories jumelées'!$B$37,"Trop jeune",IF(C97&lt;=1989,'Catégories jumelées'!$D$71,VLOOKUP(C97,'Catégories jumelées'!$B$37:$F$60,3,FALSE))),"")</f>
        <v/>
      </c>
      <c r="E97" s="58"/>
      <c r="F97" s="56"/>
      <c r="G97" s="56"/>
      <c r="H97" s="56"/>
      <c r="I97" s="58"/>
      <c r="J97" s="58"/>
      <c r="K97" s="60"/>
      <c r="L97" s="60"/>
    </row>
    <row r="98" spans="1:12" x14ac:dyDescent="0.3">
      <c r="A98" s="15" t="s">
        <v>133</v>
      </c>
      <c r="B98" s="56"/>
      <c r="C98" s="72"/>
      <c r="D98" s="59" t="str">
        <f>IF(AND(B98&gt;0,C98&gt;0),IF(C98&gt;'Catégories jumelées'!$B$37,"Trop jeune",IF(C98&lt;=1989,'Catégories jumelées'!$D$71,VLOOKUP(C98,'Catégories jumelées'!$B$37:$F$60,3,FALSE))),"")</f>
        <v/>
      </c>
      <c r="E98" s="58"/>
      <c r="F98" s="56"/>
      <c r="G98" s="56"/>
      <c r="H98" s="56"/>
      <c r="I98" s="58"/>
      <c r="J98" s="58"/>
      <c r="K98" s="60"/>
      <c r="L98" s="60"/>
    </row>
    <row r="99" spans="1:12" x14ac:dyDescent="0.3">
      <c r="A99" s="15" t="s">
        <v>134</v>
      </c>
      <c r="B99" s="56"/>
      <c r="C99" s="72"/>
      <c r="D99" s="59" t="str">
        <f>IF(AND(B99&gt;0,C99&gt;0),IF(C99&gt;'Catégories jumelées'!$B$37,"Trop jeune",IF(C99&lt;=1989,'Catégories jumelées'!$D$71,VLOOKUP(C99,'Catégories jumelées'!$B$37:$F$60,3,FALSE))),"")</f>
        <v/>
      </c>
      <c r="E99" s="58"/>
      <c r="F99" s="56"/>
      <c r="G99" s="56"/>
      <c r="H99" s="56"/>
      <c r="I99" s="58"/>
      <c r="J99" s="58"/>
      <c r="K99" s="60"/>
      <c r="L99" s="60"/>
    </row>
    <row r="100" spans="1:12" x14ac:dyDescent="0.3">
      <c r="A100" s="15" t="s">
        <v>135</v>
      </c>
      <c r="B100" s="56"/>
      <c r="C100" s="72"/>
      <c r="D100" s="59" t="str">
        <f>IF(AND(B100&gt;0,C100&gt;0),IF(C100&gt;'Catégories jumelées'!$B$37,"Trop jeune",IF(C100&lt;=1989,'Catégories jumelées'!$D$71,VLOOKUP(C100,'Catégories jumelées'!$B$37:$F$60,3,FALSE))),"")</f>
        <v/>
      </c>
      <c r="E100" s="58"/>
      <c r="F100" s="56"/>
      <c r="G100" s="56"/>
      <c r="H100" s="56"/>
      <c r="I100" s="58"/>
      <c r="J100" s="58"/>
      <c r="K100" s="60"/>
      <c r="L100" s="60"/>
    </row>
    <row r="101" spans="1:12" x14ac:dyDescent="0.3">
      <c r="A101" s="15" t="s">
        <v>136</v>
      </c>
      <c r="B101" s="56"/>
      <c r="C101" s="72"/>
      <c r="D101" s="59" t="str">
        <f>IF(AND(B101&gt;0,C101&gt;0),IF(C101&gt;'Catégories jumelées'!$B$37,"Trop jeune",IF(C101&lt;=1989,'Catégories jumelées'!$D$71,VLOOKUP(C101,'Catégories jumelées'!$B$37:$F$60,3,FALSE))),"")</f>
        <v/>
      </c>
      <c r="E101" s="58"/>
      <c r="F101" s="56"/>
      <c r="G101" s="56"/>
      <c r="H101" s="56"/>
      <c r="I101" s="58"/>
      <c r="J101" s="58"/>
      <c r="K101" s="60"/>
      <c r="L101" s="60"/>
    </row>
    <row r="102" spans="1:12" x14ac:dyDescent="0.3">
      <c r="A102" s="15" t="s">
        <v>137</v>
      </c>
      <c r="B102" s="56"/>
      <c r="C102" s="72"/>
      <c r="D102" s="59" t="str">
        <f>IF(AND(B102&gt;0,C102&gt;0),IF(C102&gt;'Catégories jumelées'!$B$37,"Trop jeune",IF(C102&lt;=1989,'Catégories jumelées'!$D$71,VLOOKUP(C102,'Catégories jumelées'!$B$37:$F$60,3,FALSE))),"")</f>
        <v/>
      </c>
      <c r="E102" s="58"/>
      <c r="F102" s="56"/>
      <c r="G102" s="56"/>
      <c r="H102" s="56"/>
      <c r="I102" s="58"/>
      <c r="J102" s="58"/>
      <c r="K102" s="60"/>
      <c r="L102" s="60"/>
    </row>
    <row r="103" spans="1:12" x14ac:dyDescent="0.3">
      <c r="A103" s="15" t="s">
        <v>138</v>
      </c>
      <c r="B103" s="56"/>
      <c r="C103" s="72"/>
      <c r="D103" s="59" t="str">
        <f>IF(AND(B103&gt;0,C103&gt;0),IF(C103&gt;'Catégories jumelées'!$B$37,"Trop jeune",IF(C103&lt;=1989,'Catégories jumelées'!$D$71,VLOOKUP(C103,'Catégories jumelées'!$B$37:$F$60,3,FALSE))),"")</f>
        <v/>
      </c>
      <c r="E103" s="58"/>
      <c r="F103" s="56"/>
      <c r="G103" s="56"/>
      <c r="H103" s="56"/>
      <c r="I103" s="58"/>
      <c r="J103" s="58"/>
      <c r="K103" s="60"/>
      <c r="L103" s="60"/>
    </row>
    <row r="104" spans="1:12" x14ac:dyDescent="0.3">
      <c r="A104" s="15" t="s">
        <v>139</v>
      </c>
      <c r="B104" s="56"/>
      <c r="C104" s="72"/>
      <c r="D104" s="59" t="str">
        <f>IF(AND(B104&gt;0,C104&gt;0),IF(C104&gt;'Catégories jumelées'!$B$37,"Trop jeune",IF(C104&lt;=1989,'Catégories jumelées'!$D$71,VLOOKUP(C104,'Catégories jumelées'!$B$37:$F$60,3,FALSE))),"")</f>
        <v/>
      </c>
      <c r="E104" s="58"/>
      <c r="F104" s="56"/>
      <c r="G104" s="56"/>
      <c r="H104" s="56"/>
      <c r="I104" s="58"/>
      <c r="J104" s="58"/>
      <c r="K104" s="60"/>
      <c r="L104" s="60"/>
    </row>
    <row r="105" spans="1:12" x14ac:dyDescent="0.3">
      <c r="A105" s="15" t="s">
        <v>140</v>
      </c>
      <c r="B105" s="56"/>
      <c r="C105" s="72"/>
      <c r="D105" s="59" t="str">
        <f>IF(AND(B105&gt;0,C105&gt;0),IF(C105&gt;'Catégories jumelées'!$B$37,"Trop jeune",IF(C105&lt;=1989,'Catégories jumelées'!$D$71,VLOOKUP(C105,'Catégories jumelées'!$B$37:$F$60,3,FALSE))),"")</f>
        <v/>
      </c>
      <c r="E105" s="58"/>
      <c r="F105" s="56"/>
      <c r="G105" s="56"/>
      <c r="H105" s="56"/>
      <c r="I105" s="58"/>
      <c r="J105" s="58"/>
      <c r="K105" s="60"/>
      <c r="L105" s="60"/>
    </row>
    <row r="106" spans="1:12" x14ac:dyDescent="0.3">
      <c r="A106" s="15" t="s">
        <v>141</v>
      </c>
      <c r="B106" s="56"/>
      <c r="C106" s="72"/>
      <c r="D106" s="59" t="str">
        <f>IF(AND(B106&gt;0,C106&gt;0),IF(C106&gt;'Catégories jumelées'!$B$37,"Trop jeune",IF(C106&lt;=1989,'Catégories jumelées'!$D$71,VLOOKUP(C106,'Catégories jumelées'!$B$37:$F$60,3,FALSE))),"")</f>
        <v/>
      </c>
      <c r="E106" s="58"/>
      <c r="F106" s="56"/>
      <c r="G106" s="56"/>
      <c r="H106" s="56"/>
      <c r="I106" s="58"/>
      <c r="J106" s="58"/>
      <c r="K106" s="60"/>
      <c r="L106" s="60"/>
    </row>
    <row r="107" spans="1:12" x14ac:dyDescent="0.3">
      <c r="A107" s="15" t="s">
        <v>142</v>
      </c>
      <c r="B107" s="56"/>
      <c r="C107" s="72"/>
      <c r="D107" s="59" t="str">
        <f>IF(AND(B107&gt;0,C107&gt;0),IF(C107&gt;'Catégories jumelées'!$B$37,"Trop jeune",IF(C107&lt;=1989,'Catégories jumelées'!$D$71,VLOOKUP(C107,'Catégories jumelées'!$B$37:$F$60,3,FALSE))),"")</f>
        <v/>
      </c>
      <c r="E107" s="58"/>
      <c r="F107" s="56"/>
      <c r="G107" s="56"/>
      <c r="H107" s="56"/>
      <c r="I107" s="58"/>
      <c r="J107" s="58"/>
      <c r="K107" s="60"/>
      <c r="L107" s="60"/>
    </row>
  </sheetData>
  <sheetProtection algorithmName="SHA-512" hashValue="P4GQ8ZL6yhuU5Ul42O2bu6Y0Rz2D0oXe+stIzST6DOWRnMXY1XWBmQKXhO7c9a9DYz2gbmFkR4YO62yYmOrm8w==" saltValue="Z8RsHT/ob/EySLap/qKi1g==" spinCount="100000" sheet="1" objects="1" scenarios="1"/>
  <pageMargins left="0.59055118110236227" right="0.59055118110236227" top="0.94488188976377963" bottom="0.47244094488188981" header="0.51181102362204722" footer="0.31496062992125984"/>
  <pageSetup orientation="landscape" r:id="rId1"/>
  <headerFooter>
    <oddHeader>&amp;L&amp;"Arial,Normal"&amp;14&amp;K002C5ASKI DE FOND QUÉBEC&amp;R&amp;"Arial,Gras"&amp;12&amp;K002C5AInscription 2018-2019</oddHeader>
    <oddFooter>&amp;L&amp;8Date: &amp;D&amp;R&amp;8&amp;Z&amp;F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'Cat. adultes simplifiées'!$C$3:$C$15</xm:f>
          </x14:formula1>
          <xm:sqref>B23:B24 B4:B18</xm:sqref>
        </x14:dataValidation>
        <x14:dataValidation type="list" allowBlank="1" showInputMessage="1" showErrorMessage="1" xr:uid="{00000000-0002-0000-0100-000001000000}">
          <x14:formula1>
            <xm:f>'Cat. adultes simplifiées'!$C$7:$C$15</xm:f>
          </x14:formula1>
          <xm:sqref>B78:B107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showGridLines="0" topLeftCell="A8" zoomScaleNormal="100" workbookViewId="0">
      <selection activeCell="B16" sqref="B16"/>
    </sheetView>
  </sheetViews>
  <sheetFormatPr baseColWidth="10" defaultRowHeight="14.4" x14ac:dyDescent="0.3"/>
  <cols>
    <col min="1" max="1" width="18.6640625" customWidth="1"/>
    <col min="2" max="2" width="60.6640625" customWidth="1"/>
    <col min="3" max="3" width="66.6640625" customWidth="1"/>
  </cols>
  <sheetData>
    <row r="1" spans="1:3" x14ac:dyDescent="0.3">
      <c r="A1" t="s">
        <v>34</v>
      </c>
    </row>
    <row r="2" spans="1:3" x14ac:dyDescent="0.3">
      <c r="A2" s="40" t="s">
        <v>33</v>
      </c>
      <c r="B2" s="40" t="s">
        <v>32</v>
      </c>
      <c r="C2" s="40" t="s">
        <v>31</v>
      </c>
    </row>
    <row r="3" spans="1:3" ht="259.2" x14ac:dyDescent="0.3">
      <c r="A3" s="37" t="s">
        <v>29</v>
      </c>
      <c r="B3" s="37" t="s">
        <v>39</v>
      </c>
      <c r="C3" s="37" t="s">
        <v>281</v>
      </c>
    </row>
    <row r="4" spans="1:3" x14ac:dyDescent="0.3">
      <c r="A4" s="41" t="s">
        <v>37</v>
      </c>
      <c r="B4" s="37" t="s">
        <v>145</v>
      </c>
      <c r="C4" s="38">
        <v>300</v>
      </c>
    </row>
    <row r="5" spans="1:3" ht="259.2" x14ac:dyDescent="0.3">
      <c r="A5" s="37" t="s">
        <v>35</v>
      </c>
      <c r="B5" s="37" t="s">
        <v>282</v>
      </c>
      <c r="C5" s="37" t="s">
        <v>281</v>
      </c>
    </row>
    <row r="6" spans="1:3" x14ac:dyDescent="0.3">
      <c r="A6" s="42" t="s">
        <v>37</v>
      </c>
      <c r="B6" s="37" t="s">
        <v>146</v>
      </c>
      <c r="C6" s="38">
        <v>220</v>
      </c>
    </row>
    <row r="7" spans="1:3" x14ac:dyDescent="0.3">
      <c r="A7" s="43" t="s">
        <v>37</v>
      </c>
      <c r="B7" s="37" t="s">
        <v>147</v>
      </c>
      <c r="C7" s="38">
        <v>410</v>
      </c>
    </row>
    <row r="8" spans="1:3" ht="201.6" x14ac:dyDescent="0.3">
      <c r="A8" s="37" t="s">
        <v>283</v>
      </c>
      <c r="B8" s="37" t="s">
        <v>284</v>
      </c>
      <c r="C8" s="37" t="s">
        <v>41</v>
      </c>
    </row>
    <row r="9" spans="1:3" x14ac:dyDescent="0.3">
      <c r="A9" s="41" t="s">
        <v>37</v>
      </c>
      <c r="B9" s="39" t="s">
        <v>148</v>
      </c>
      <c r="C9" s="38">
        <v>100</v>
      </c>
    </row>
    <row r="10" spans="1:3" x14ac:dyDescent="0.3">
      <c r="A10" s="41" t="s">
        <v>37</v>
      </c>
      <c r="B10" s="37" t="s">
        <v>149</v>
      </c>
      <c r="C10" s="38">
        <v>200</v>
      </c>
    </row>
    <row r="11" spans="1:3" ht="100.8" x14ac:dyDescent="0.3">
      <c r="A11" s="37" t="s">
        <v>144</v>
      </c>
      <c r="B11" s="37" t="s">
        <v>40</v>
      </c>
      <c r="C11" s="37" t="s">
        <v>42</v>
      </c>
    </row>
    <row r="12" spans="1:3" x14ac:dyDescent="0.3">
      <c r="A12" s="41" t="s">
        <v>37</v>
      </c>
      <c r="B12" s="37" t="s">
        <v>30</v>
      </c>
      <c r="C12" s="44">
        <v>0</v>
      </c>
    </row>
    <row r="13" spans="1:3" x14ac:dyDescent="0.3">
      <c r="A13" s="41" t="s">
        <v>36</v>
      </c>
      <c r="B13" s="37" t="s">
        <v>38</v>
      </c>
      <c r="C13" s="45">
        <v>100</v>
      </c>
    </row>
    <row r="14" spans="1:3" x14ac:dyDescent="0.3">
      <c r="A14" s="1"/>
    </row>
    <row r="15" spans="1:3" x14ac:dyDescent="0.3">
      <c r="A15" s="1" t="s">
        <v>19</v>
      </c>
    </row>
    <row r="16" spans="1:3" x14ac:dyDescent="0.3">
      <c r="A16" s="1" t="str">
        <f>B4</f>
        <v>Association régionale (5 admin. inclus)</v>
      </c>
    </row>
    <row r="17" spans="1:1" x14ac:dyDescent="0.3">
      <c r="A17" s="1" t="str">
        <f>B6</f>
        <v>Club multiservices (ass. région.)</v>
      </c>
    </row>
    <row r="18" spans="1:1" x14ac:dyDescent="0.3">
      <c r="A18" s="1" t="str">
        <f>B7</f>
        <v>Club multiservices (indépendant)</v>
      </c>
    </row>
    <row r="19" spans="1:1" x14ac:dyDescent="0.3">
      <c r="A19" s="1" t="str">
        <f>B9</f>
        <v>Club, centre récréatif (ass. région.)</v>
      </c>
    </row>
    <row r="20" spans="1:1" x14ac:dyDescent="0.3">
      <c r="A20" s="1" t="str">
        <f>B10</f>
        <v>Club, centre récréatif ou universitaire indépendant</v>
      </c>
    </row>
    <row r="21" spans="1:1" x14ac:dyDescent="0.3">
      <c r="A21" t="s">
        <v>38</v>
      </c>
    </row>
    <row r="22" spans="1:1" x14ac:dyDescent="0.3">
      <c r="A22" s="1"/>
    </row>
    <row r="23" spans="1:1" x14ac:dyDescent="0.3">
      <c r="A23" s="1"/>
    </row>
    <row r="24" spans="1:1" x14ac:dyDescent="0.3">
      <c r="A24" s="1"/>
    </row>
    <row r="25" spans="1:1" x14ac:dyDescent="0.3">
      <c r="A25" s="1"/>
    </row>
  </sheetData>
  <sheetProtection algorithmName="SHA-512" hashValue="t3DfGN/+iJdPcJMnwg76GB8wel180DXx4DfWfQngKv04cJZXyWFrn4T1+iWHrdsT9au9sKoDDRY2GzvaxIjMlA==" saltValue="RpScfJEBoXtcM92C/yfvTA==" spinCount="100000" sheet="1" objects="1" scenarios="1"/>
  <customSheetViews>
    <customSheetView guid="{412352B9-5B38-4BDD-A8D6-563791B9EA67}" showGridLines="0" topLeftCell="A9">
      <pageMargins left="0.59055118110236227" right="0.59055118110236227" top="0.94488188976377963" bottom="0.74803149606299213" header="0.59055118110236227" footer="0.31496062992125984"/>
      <pageSetup scale="84" orientation="landscape" r:id="rId1"/>
      <headerFooter>
        <oddHeader>&amp;L&amp;"Arial Rounded MT Bold,Normal"&amp;14&amp;K002C5ASki de fond Québec&amp;R&amp;"Arial,Normal"&amp;12&amp;K002C5AGrille tarifaire 2018-2019
Ébauche</oddHeader>
        <oddFooter>&amp;L&amp;8Date: &amp;D&amp;R&amp;8&amp;Z&amp;F</oddFooter>
      </headerFooter>
    </customSheetView>
  </customSheetViews>
  <pageMargins left="0.59055118110236227" right="0.59055118110236227" top="0.94488188976377963" bottom="0.74803149606299213" header="0.59055118110236227" footer="0.31496062992125984"/>
  <pageSetup scale="84" orientation="landscape" r:id="rId2"/>
  <headerFooter>
    <oddHeader>&amp;L&amp;"Arial Rounded MT Bold,Normal"&amp;14&amp;K002C5ASki de fond Québec&amp;R&amp;"Arial,Normal"&amp;12&amp;K002C5ADesciptions et avantages 2020-2021</oddHeader>
    <oddFooter>&amp;L&amp;8Date: &amp;D&amp;R&amp;8&amp;Z&amp;F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0"/>
  <sheetViews>
    <sheetView showGridLines="0" view="pageLayout" topLeftCell="A17" zoomScaleNormal="100" workbookViewId="0">
      <selection activeCell="D70" sqref="D70"/>
    </sheetView>
  </sheetViews>
  <sheetFormatPr baseColWidth="10" defaultColWidth="11.44140625" defaultRowHeight="14.4" x14ac:dyDescent="0.3"/>
  <cols>
    <col min="1" max="1" width="2.5546875" style="73" customWidth="1"/>
    <col min="2" max="2" width="23.109375" customWidth="1"/>
    <col min="3" max="3" width="7.109375" style="68" customWidth="1"/>
    <col min="4" max="5" width="8" style="68" customWidth="1"/>
    <col min="6" max="7" width="8" customWidth="1"/>
    <col min="8" max="13" width="10" customWidth="1"/>
  </cols>
  <sheetData>
    <row r="1" spans="1:13" x14ac:dyDescent="0.3">
      <c r="B1" s="78" t="s">
        <v>15</v>
      </c>
      <c r="C1" s="79"/>
      <c r="D1" s="111" t="s">
        <v>200</v>
      </c>
      <c r="E1" s="111"/>
      <c r="F1" s="111" t="s">
        <v>159</v>
      </c>
      <c r="G1" s="111"/>
      <c r="H1" s="109" t="s">
        <v>288</v>
      </c>
      <c r="I1" s="109"/>
      <c r="J1" s="109"/>
      <c r="K1" s="110" t="s">
        <v>289</v>
      </c>
      <c r="L1" s="110"/>
      <c r="M1" s="110"/>
    </row>
    <row r="2" spans="1:13" x14ac:dyDescent="0.3">
      <c r="B2" s="75" t="s">
        <v>12</v>
      </c>
      <c r="C2" s="80" t="s">
        <v>190</v>
      </c>
      <c r="D2" s="76" t="s">
        <v>201</v>
      </c>
      <c r="E2" s="80" t="s">
        <v>202</v>
      </c>
      <c r="F2" s="76">
        <v>2021</v>
      </c>
      <c r="G2" s="80" t="s">
        <v>196</v>
      </c>
      <c r="H2" s="76" t="s">
        <v>16</v>
      </c>
      <c r="I2" s="76" t="s">
        <v>203</v>
      </c>
      <c r="J2" s="80" t="s">
        <v>7</v>
      </c>
      <c r="K2" s="77" t="str">
        <f>H2</f>
        <v>Adhésion</v>
      </c>
      <c r="L2" s="77" t="str">
        <f>I2</f>
        <v>Lic. SFQ</v>
      </c>
      <c r="M2" s="77" t="str">
        <f>J2</f>
        <v>Total</v>
      </c>
    </row>
    <row r="3" spans="1:13" ht="14.1" customHeight="1" x14ac:dyDescent="0.3">
      <c r="A3" s="73">
        <v>1</v>
      </c>
      <c r="B3" s="2" t="s">
        <v>191</v>
      </c>
      <c r="C3" s="69" t="s">
        <v>154</v>
      </c>
      <c r="D3" s="69"/>
      <c r="E3" s="69"/>
      <c r="F3" s="2"/>
      <c r="G3" s="99"/>
      <c r="H3" s="3">
        <v>0</v>
      </c>
      <c r="I3" s="3">
        <v>0</v>
      </c>
      <c r="J3" s="4">
        <f>SUM(H3:I3)</f>
        <v>0</v>
      </c>
      <c r="K3" s="22">
        <f>IF(H3=0,0,H3+6)</f>
        <v>0</v>
      </c>
      <c r="L3" s="22">
        <f>IF(I3=0,0,I3+6)</f>
        <v>0</v>
      </c>
      <c r="M3" s="22">
        <f>SUM(K3:L3)</f>
        <v>0</v>
      </c>
    </row>
    <row r="4" spans="1:13" ht="14.1" customHeight="1" x14ac:dyDescent="0.3">
      <c r="A4" s="73">
        <f>A3+1</f>
        <v>2</v>
      </c>
      <c r="B4" s="2" t="s">
        <v>155</v>
      </c>
      <c r="C4" s="69" t="s">
        <v>154</v>
      </c>
      <c r="D4" s="69"/>
      <c r="E4" s="69"/>
      <c r="F4" s="2"/>
      <c r="G4" s="99"/>
      <c r="H4" s="3">
        <v>29</v>
      </c>
      <c r="I4" s="3">
        <v>0</v>
      </c>
      <c r="J4" s="4">
        <f t="shared" ref="J4" si="0">SUM(H4:I4)</f>
        <v>29</v>
      </c>
      <c r="K4" s="22">
        <v>39</v>
      </c>
      <c r="L4" s="22">
        <f t="shared" ref="L4" si="1">IF(I4=0,0,I4+6)</f>
        <v>0</v>
      </c>
      <c r="M4" s="22">
        <f t="shared" ref="M4" si="2">SUM(K4:L4)</f>
        <v>39</v>
      </c>
    </row>
    <row r="5" spans="1:13" ht="14.1" customHeight="1" x14ac:dyDescent="0.3">
      <c r="A5" s="73">
        <f t="shared" ref="A5:A35" si="3">A4+1</f>
        <v>3</v>
      </c>
      <c r="B5" s="2" t="s">
        <v>205</v>
      </c>
      <c r="C5" s="69" t="s">
        <v>160</v>
      </c>
      <c r="D5" s="69">
        <v>2007</v>
      </c>
      <c r="E5" s="69">
        <v>2008</v>
      </c>
      <c r="F5" s="2" t="s">
        <v>192</v>
      </c>
      <c r="G5" s="99" t="s">
        <v>173</v>
      </c>
      <c r="H5" s="3">
        <v>29</v>
      </c>
      <c r="I5" s="3">
        <v>50</v>
      </c>
      <c r="J5" s="4">
        <f t="shared" ref="J5" si="4">SUM(H5:I5)</f>
        <v>79</v>
      </c>
      <c r="K5" s="22">
        <v>39</v>
      </c>
      <c r="L5" s="22">
        <v>50</v>
      </c>
      <c r="M5" s="22">
        <f t="shared" ref="M5" si="5">SUM(K5:L5)</f>
        <v>89</v>
      </c>
    </row>
    <row r="6" spans="1:13" ht="14.1" customHeight="1" x14ac:dyDescent="0.3">
      <c r="A6" s="73">
        <f t="shared" si="3"/>
        <v>4</v>
      </c>
      <c r="B6" s="2" t="s">
        <v>205</v>
      </c>
      <c r="C6" s="69" t="s">
        <v>160</v>
      </c>
      <c r="D6" s="69">
        <f>D5-2</f>
        <v>2005</v>
      </c>
      <c r="E6" s="69">
        <f>E5-2</f>
        <v>2006</v>
      </c>
      <c r="F6" s="2" t="s">
        <v>193</v>
      </c>
      <c r="G6" s="99" t="s">
        <v>179</v>
      </c>
      <c r="H6" s="3">
        <v>29</v>
      </c>
      <c r="I6" s="3">
        <v>50</v>
      </c>
      <c r="J6" s="4">
        <f t="shared" ref="J6:J10" si="6">SUM(H6:I6)</f>
        <v>79</v>
      </c>
      <c r="K6" s="22">
        <v>39</v>
      </c>
      <c r="L6" s="22">
        <v>50</v>
      </c>
      <c r="M6" s="22">
        <f t="shared" ref="M6:M10" si="7">SUM(K6:L6)</f>
        <v>89</v>
      </c>
    </row>
    <row r="7" spans="1:13" ht="14.1" customHeight="1" x14ac:dyDescent="0.3">
      <c r="A7" s="73">
        <f t="shared" si="3"/>
        <v>5</v>
      </c>
      <c r="B7" s="2" t="s">
        <v>205</v>
      </c>
      <c r="C7" s="69" t="s">
        <v>160</v>
      </c>
      <c r="D7" s="69">
        <f t="shared" ref="D7" si="8">D6-2</f>
        <v>2003</v>
      </c>
      <c r="E7" s="69">
        <f t="shared" ref="E7:E8" si="9">E6-2</f>
        <v>2004</v>
      </c>
      <c r="F7" s="2" t="s">
        <v>194</v>
      </c>
      <c r="G7" s="99" t="s">
        <v>180</v>
      </c>
      <c r="H7" s="3">
        <v>29</v>
      </c>
      <c r="I7" s="3">
        <v>50</v>
      </c>
      <c r="J7" s="4">
        <f t="shared" si="6"/>
        <v>79</v>
      </c>
      <c r="K7" s="22">
        <v>39</v>
      </c>
      <c r="L7" s="22">
        <v>50</v>
      </c>
      <c r="M7" s="22">
        <f t="shared" si="7"/>
        <v>89</v>
      </c>
    </row>
    <row r="8" spans="1:13" ht="14.1" customHeight="1" x14ac:dyDescent="0.3">
      <c r="A8" s="73">
        <f t="shared" si="3"/>
        <v>6</v>
      </c>
      <c r="B8" s="2" t="s">
        <v>205</v>
      </c>
      <c r="C8" s="69" t="s">
        <v>160</v>
      </c>
      <c r="D8" s="69">
        <v>2000</v>
      </c>
      <c r="E8" s="69">
        <f t="shared" si="9"/>
        <v>2002</v>
      </c>
      <c r="F8" s="2" t="s">
        <v>195</v>
      </c>
      <c r="G8" s="99" t="s">
        <v>174</v>
      </c>
      <c r="H8" s="3">
        <v>29</v>
      </c>
      <c r="I8" s="3">
        <v>50</v>
      </c>
      <c r="J8" s="4">
        <f t="shared" si="6"/>
        <v>79</v>
      </c>
      <c r="K8" s="22">
        <v>39</v>
      </c>
      <c r="L8" s="22">
        <v>50</v>
      </c>
      <c r="M8" s="22">
        <f t="shared" si="7"/>
        <v>89</v>
      </c>
    </row>
    <row r="9" spans="1:13" ht="14.1" customHeight="1" x14ac:dyDescent="0.3">
      <c r="A9" s="73">
        <f t="shared" si="3"/>
        <v>7</v>
      </c>
      <c r="B9" s="2" t="s">
        <v>205</v>
      </c>
      <c r="C9" s="69" t="s">
        <v>160</v>
      </c>
      <c r="D9" s="69">
        <v>1999</v>
      </c>
      <c r="E9" s="69">
        <v>1900</v>
      </c>
      <c r="F9" s="2" t="s">
        <v>157</v>
      </c>
      <c r="G9" s="99"/>
      <c r="H9" s="3">
        <v>29</v>
      </c>
      <c r="I9" s="3">
        <v>50</v>
      </c>
      <c r="J9" s="4">
        <f t="shared" si="6"/>
        <v>79</v>
      </c>
      <c r="K9" s="22">
        <v>39</v>
      </c>
      <c r="L9" s="22">
        <v>50</v>
      </c>
      <c r="M9" s="22">
        <f t="shared" si="7"/>
        <v>89</v>
      </c>
    </row>
    <row r="10" spans="1:13" ht="14.1" customHeight="1" x14ac:dyDescent="0.3">
      <c r="A10" s="73">
        <f t="shared" si="3"/>
        <v>8</v>
      </c>
      <c r="B10" s="2" t="s">
        <v>161</v>
      </c>
      <c r="C10" s="69" t="s">
        <v>160</v>
      </c>
      <c r="D10" s="69">
        <v>1993</v>
      </c>
      <c r="E10" s="69">
        <v>1999</v>
      </c>
      <c r="F10" s="2" t="s">
        <v>204</v>
      </c>
      <c r="G10" s="99"/>
      <c r="H10" s="3">
        <v>29</v>
      </c>
      <c r="I10" s="3">
        <v>25</v>
      </c>
      <c r="J10" s="4">
        <f t="shared" si="6"/>
        <v>54</v>
      </c>
      <c r="K10" s="22">
        <v>39</v>
      </c>
      <c r="L10" s="22">
        <v>25</v>
      </c>
      <c r="M10" s="22">
        <f t="shared" si="7"/>
        <v>64</v>
      </c>
    </row>
    <row r="11" spans="1:13" ht="14.1" customHeight="1" x14ac:dyDescent="0.3">
      <c r="A11" s="73">
        <f t="shared" si="3"/>
        <v>9</v>
      </c>
      <c r="B11" s="2" t="s">
        <v>161</v>
      </c>
      <c r="C11" s="69" t="s">
        <v>160</v>
      </c>
      <c r="D11" s="69">
        <v>1992</v>
      </c>
      <c r="E11" s="69">
        <v>1900</v>
      </c>
      <c r="F11" s="2" t="s">
        <v>151</v>
      </c>
      <c r="G11" s="99"/>
      <c r="H11" s="3">
        <v>29</v>
      </c>
      <c r="I11" s="3">
        <v>25</v>
      </c>
      <c r="J11" s="4">
        <f t="shared" ref="J11:J18" si="10">SUM(H11:I11)</f>
        <v>54</v>
      </c>
      <c r="K11" s="22">
        <v>39</v>
      </c>
      <c r="L11" s="22">
        <v>25</v>
      </c>
      <c r="M11" s="22">
        <f t="shared" ref="M11:M18" si="11">SUM(K11:L11)</f>
        <v>64</v>
      </c>
    </row>
    <row r="12" spans="1:13" ht="14.1" customHeight="1" x14ac:dyDescent="0.3">
      <c r="A12" s="73">
        <f t="shared" si="3"/>
        <v>10</v>
      </c>
      <c r="B12" s="2" t="s">
        <v>162</v>
      </c>
      <c r="C12" s="69" t="s">
        <v>154</v>
      </c>
      <c r="D12" s="69"/>
      <c r="E12" s="69"/>
      <c r="F12" s="2"/>
      <c r="G12" s="99"/>
      <c r="H12" s="3">
        <v>34</v>
      </c>
      <c r="I12" s="3">
        <v>0</v>
      </c>
      <c r="J12" s="4">
        <f t="shared" ref="J12" si="12">SUM(H12:I12)</f>
        <v>34</v>
      </c>
      <c r="K12" s="22">
        <v>44</v>
      </c>
      <c r="L12" s="22">
        <f t="shared" ref="L12" si="13">IF(I12=0,0,I12+6)</f>
        <v>0</v>
      </c>
      <c r="M12" s="22">
        <f t="shared" ref="M12" si="14">SUM(K12:L12)</f>
        <v>44</v>
      </c>
    </row>
    <row r="13" spans="1:13" ht="14.1" customHeight="1" x14ac:dyDescent="0.3">
      <c r="A13" s="73">
        <f t="shared" si="3"/>
        <v>11</v>
      </c>
      <c r="B13" s="2" t="s">
        <v>206</v>
      </c>
      <c r="C13" s="69" t="s">
        <v>160</v>
      </c>
      <c r="D13" s="69">
        <v>2007</v>
      </c>
      <c r="E13" s="69">
        <v>2008</v>
      </c>
      <c r="F13" s="2" t="s">
        <v>192</v>
      </c>
      <c r="G13" s="99" t="s">
        <v>173</v>
      </c>
      <c r="H13" s="3">
        <v>34</v>
      </c>
      <c r="I13" s="3">
        <v>50</v>
      </c>
      <c r="J13" s="4">
        <f t="shared" si="10"/>
        <v>84</v>
      </c>
      <c r="K13" s="22">
        <v>44</v>
      </c>
      <c r="L13" s="22">
        <v>50</v>
      </c>
      <c r="M13" s="22">
        <f t="shared" si="11"/>
        <v>94</v>
      </c>
    </row>
    <row r="14" spans="1:13" ht="14.1" customHeight="1" x14ac:dyDescent="0.3">
      <c r="A14" s="73">
        <f t="shared" si="3"/>
        <v>12</v>
      </c>
      <c r="B14" s="2" t="s">
        <v>206</v>
      </c>
      <c r="C14" s="69" t="s">
        <v>160</v>
      </c>
      <c r="D14" s="69">
        <f>D13-2</f>
        <v>2005</v>
      </c>
      <c r="E14" s="69">
        <f>E13-2</f>
        <v>2006</v>
      </c>
      <c r="F14" s="2" t="s">
        <v>193</v>
      </c>
      <c r="G14" s="99" t="s">
        <v>179</v>
      </c>
      <c r="H14" s="3">
        <v>34</v>
      </c>
      <c r="I14" s="3">
        <v>50</v>
      </c>
      <c r="J14" s="4">
        <f t="shared" si="10"/>
        <v>84</v>
      </c>
      <c r="K14" s="22">
        <v>44</v>
      </c>
      <c r="L14" s="22">
        <v>50</v>
      </c>
      <c r="M14" s="22">
        <f t="shared" si="11"/>
        <v>94</v>
      </c>
    </row>
    <row r="15" spans="1:13" ht="14.1" customHeight="1" x14ac:dyDescent="0.3">
      <c r="A15" s="73">
        <f t="shared" si="3"/>
        <v>13</v>
      </c>
      <c r="B15" s="2" t="s">
        <v>206</v>
      </c>
      <c r="C15" s="69" t="s">
        <v>160</v>
      </c>
      <c r="D15" s="69">
        <f t="shared" ref="D15" si="15">D14-2</f>
        <v>2003</v>
      </c>
      <c r="E15" s="69">
        <f t="shared" ref="E15:E16" si="16">E14-2</f>
        <v>2004</v>
      </c>
      <c r="F15" s="2" t="s">
        <v>194</v>
      </c>
      <c r="G15" s="99" t="s">
        <v>180</v>
      </c>
      <c r="H15" s="3">
        <v>34</v>
      </c>
      <c r="I15" s="3">
        <v>50</v>
      </c>
      <c r="J15" s="4">
        <f t="shared" si="10"/>
        <v>84</v>
      </c>
      <c r="K15" s="22">
        <v>44</v>
      </c>
      <c r="L15" s="22">
        <v>50</v>
      </c>
      <c r="M15" s="22">
        <f t="shared" si="11"/>
        <v>94</v>
      </c>
    </row>
    <row r="16" spans="1:13" ht="14.1" customHeight="1" x14ac:dyDescent="0.3">
      <c r="A16" s="73">
        <f t="shared" si="3"/>
        <v>14</v>
      </c>
      <c r="B16" s="2" t="s">
        <v>206</v>
      </c>
      <c r="C16" s="69" t="s">
        <v>160</v>
      </c>
      <c r="D16" s="69">
        <v>2000</v>
      </c>
      <c r="E16" s="69">
        <f t="shared" si="16"/>
        <v>2002</v>
      </c>
      <c r="F16" s="2" t="s">
        <v>195</v>
      </c>
      <c r="G16" s="99" t="s">
        <v>174</v>
      </c>
      <c r="H16" s="3">
        <v>34</v>
      </c>
      <c r="I16" s="3">
        <v>50</v>
      </c>
      <c r="J16" s="4">
        <f t="shared" si="10"/>
        <v>84</v>
      </c>
      <c r="K16" s="22">
        <v>44</v>
      </c>
      <c r="L16" s="22">
        <v>50</v>
      </c>
      <c r="M16" s="22">
        <f t="shared" si="11"/>
        <v>94</v>
      </c>
    </row>
    <row r="17" spans="1:13" ht="14.1" customHeight="1" x14ac:dyDescent="0.3">
      <c r="A17" s="73">
        <f t="shared" si="3"/>
        <v>15</v>
      </c>
      <c r="B17" s="2" t="s">
        <v>163</v>
      </c>
      <c r="C17" s="69" t="s">
        <v>160</v>
      </c>
      <c r="D17" s="69">
        <v>1999</v>
      </c>
      <c r="E17" s="69">
        <v>1900</v>
      </c>
      <c r="F17" s="2" t="s">
        <v>157</v>
      </c>
      <c r="G17" s="99"/>
      <c r="H17" s="3">
        <v>34</v>
      </c>
      <c r="I17" s="3">
        <v>50</v>
      </c>
      <c r="J17" s="4">
        <f t="shared" si="10"/>
        <v>84</v>
      </c>
      <c r="K17" s="22">
        <v>44</v>
      </c>
      <c r="L17" s="22">
        <v>50</v>
      </c>
      <c r="M17" s="22">
        <f t="shared" si="11"/>
        <v>94</v>
      </c>
    </row>
    <row r="18" spans="1:13" ht="14.1" customHeight="1" x14ac:dyDescent="0.3">
      <c r="A18" s="73">
        <f t="shared" si="3"/>
        <v>16</v>
      </c>
      <c r="B18" s="2" t="s">
        <v>163</v>
      </c>
      <c r="C18" s="69" t="s">
        <v>160</v>
      </c>
      <c r="D18" s="69">
        <v>1993</v>
      </c>
      <c r="E18" s="69">
        <v>1999</v>
      </c>
      <c r="F18" s="2" t="s">
        <v>204</v>
      </c>
      <c r="G18" s="99"/>
      <c r="H18" s="3">
        <v>34</v>
      </c>
      <c r="I18" s="3">
        <v>25</v>
      </c>
      <c r="J18" s="4">
        <f t="shared" si="10"/>
        <v>59</v>
      </c>
      <c r="K18" s="22">
        <v>44</v>
      </c>
      <c r="L18" s="22">
        <v>25</v>
      </c>
      <c r="M18" s="22">
        <f t="shared" si="11"/>
        <v>69</v>
      </c>
    </row>
    <row r="19" spans="1:13" ht="14.1" customHeight="1" x14ac:dyDescent="0.3">
      <c r="A19" s="73">
        <f t="shared" si="3"/>
        <v>17</v>
      </c>
      <c r="B19" s="2" t="s">
        <v>163</v>
      </c>
      <c r="C19" s="69" t="s">
        <v>160</v>
      </c>
      <c r="D19" s="69">
        <v>1992</v>
      </c>
      <c r="E19" s="69">
        <v>1900</v>
      </c>
      <c r="F19" s="2" t="s">
        <v>151</v>
      </c>
      <c r="G19" s="99"/>
      <c r="H19" s="3">
        <v>34</v>
      </c>
      <c r="I19" s="3">
        <v>25</v>
      </c>
      <c r="J19" s="4">
        <f t="shared" ref="J19:J26" si="17">SUM(H19:I19)</f>
        <v>59</v>
      </c>
      <c r="K19" s="22">
        <v>44</v>
      </c>
      <c r="L19" s="22">
        <v>25</v>
      </c>
      <c r="M19" s="22">
        <f t="shared" ref="M19:M26" si="18">SUM(K19:L19)</f>
        <v>69</v>
      </c>
    </row>
    <row r="20" spans="1:13" ht="14.1" customHeight="1" x14ac:dyDescent="0.3">
      <c r="A20" s="73">
        <f t="shared" ref="A20:A21" si="19">A19+1</f>
        <v>18</v>
      </c>
      <c r="B20" s="2" t="s">
        <v>164</v>
      </c>
      <c r="C20" s="69" t="s">
        <v>154</v>
      </c>
      <c r="D20" s="69"/>
      <c r="E20" s="69"/>
      <c r="F20" s="2"/>
      <c r="G20" s="99"/>
      <c r="H20" s="3">
        <v>34</v>
      </c>
      <c r="I20" s="3">
        <v>0</v>
      </c>
      <c r="J20" s="4">
        <f t="shared" ref="J20" si="20">SUM(H20:I20)</f>
        <v>34</v>
      </c>
      <c r="K20" s="22">
        <v>44</v>
      </c>
      <c r="L20" s="22">
        <f t="shared" ref="L20" si="21">IF(I20=0,0,I20+6)</f>
        <v>0</v>
      </c>
      <c r="M20" s="22">
        <f t="shared" ref="M20" si="22">SUM(K20:L20)</f>
        <v>44</v>
      </c>
    </row>
    <row r="21" spans="1:13" ht="14.1" customHeight="1" x14ac:dyDescent="0.3">
      <c r="A21" s="73">
        <f t="shared" si="19"/>
        <v>19</v>
      </c>
      <c r="B21" s="2" t="s">
        <v>207</v>
      </c>
      <c r="C21" s="69" t="s">
        <v>160</v>
      </c>
      <c r="D21" s="69">
        <v>2007</v>
      </c>
      <c r="E21" s="69">
        <v>2008</v>
      </c>
      <c r="F21" s="2" t="s">
        <v>192</v>
      </c>
      <c r="G21" s="99" t="s">
        <v>173</v>
      </c>
      <c r="H21" s="3">
        <v>34</v>
      </c>
      <c r="I21" s="3">
        <v>50</v>
      </c>
      <c r="J21" s="4">
        <f t="shared" si="17"/>
        <v>84</v>
      </c>
      <c r="K21" s="22">
        <v>44</v>
      </c>
      <c r="L21" s="22">
        <v>50</v>
      </c>
      <c r="M21" s="22">
        <f t="shared" si="18"/>
        <v>94</v>
      </c>
    </row>
    <row r="22" spans="1:13" ht="14.1" customHeight="1" x14ac:dyDescent="0.3">
      <c r="A22" s="73">
        <f t="shared" si="3"/>
        <v>20</v>
      </c>
      <c r="B22" s="2" t="s">
        <v>207</v>
      </c>
      <c r="C22" s="69" t="s">
        <v>160</v>
      </c>
      <c r="D22" s="69">
        <f>D21-2</f>
        <v>2005</v>
      </c>
      <c r="E22" s="69">
        <f>E21-2</f>
        <v>2006</v>
      </c>
      <c r="F22" s="2" t="s">
        <v>193</v>
      </c>
      <c r="G22" s="99" t="s">
        <v>179</v>
      </c>
      <c r="H22" s="3">
        <v>34</v>
      </c>
      <c r="I22" s="3">
        <v>50</v>
      </c>
      <c r="J22" s="4">
        <f t="shared" si="17"/>
        <v>84</v>
      </c>
      <c r="K22" s="22">
        <v>44</v>
      </c>
      <c r="L22" s="22">
        <v>50</v>
      </c>
      <c r="M22" s="22">
        <f t="shared" si="18"/>
        <v>94</v>
      </c>
    </row>
    <row r="23" spans="1:13" ht="14.1" customHeight="1" x14ac:dyDescent="0.3">
      <c r="A23" s="73">
        <f t="shared" si="3"/>
        <v>21</v>
      </c>
      <c r="B23" s="2" t="s">
        <v>207</v>
      </c>
      <c r="C23" s="69" t="s">
        <v>160</v>
      </c>
      <c r="D23" s="69">
        <f t="shared" ref="D23" si="23">D22-2</f>
        <v>2003</v>
      </c>
      <c r="E23" s="69">
        <f t="shared" ref="E23:E24" si="24">E22-2</f>
        <v>2004</v>
      </c>
      <c r="F23" s="2" t="s">
        <v>194</v>
      </c>
      <c r="G23" s="99" t="s">
        <v>180</v>
      </c>
      <c r="H23" s="3">
        <v>34</v>
      </c>
      <c r="I23" s="3">
        <v>50</v>
      </c>
      <c r="J23" s="4">
        <f t="shared" si="17"/>
        <v>84</v>
      </c>
      <c r="K23" s="22">
        <v>44</v>
      </c>
      <c r="L23" s="22">
        <v>50</v>
      </c>
      <c r="M23" s="22">
        <f t="shared" si="18"/>
        <v>94</v>
      </c>
    </row>
    <row r="24" spans="1:13" ht="14.1" customHeight="1" x14ac:dyDescent="0.3">
      <c r="A24" s="73">
        <f t="shared" si="3"/>
        <v>22</v>
      </c>
      <c r="B24" s="2" t="s">
        <v>207</v>
      </c>
      <c r="C24" s="69" t="s">
        <v>160</v>
      </c>
      <c r="D24" s="69">
        <v>2000</v>
      </c>
      <c r="E24" s="69">
        <f t="shared" si="24"/>
        <v>2002</v>
      </c>
      <c r="F24" s="2" t="s">
        <v>195</v>
      </c>
      <c r="G24" s="99" t="s">
        <v>174</v>
      </c>
      <c r="H24" s="3">
        <v>34</v>
      </c>
      <c r="I24" s="3">
        <v>50</v>
      </c>
      <c r="J24" s="4">
        <f t="shared" si="17"/>
        <v>84</v>
      </c>
      <c r="K24" s="22">
        <v>44</v>
      </c>
      <c r="L24" s="22">
        <v>50</v>
      </c>
      <c r="M24" s="22">
        <f t="shared" si="18"/>
        <v>94</v>
      </c>
    </row>
    <row r="25" spans="1:13" ht="14.1" customHeight="1" x14ac:dyDescent="0.3">
      <c r="A25" s="73">
        <f t="shared" si="3"/>
        <v>23</v>
      </c>
      <c r="B25" s="2" t="s">
        <v>207</v>
      </c>
      <c r="C25" s="69" t="s">
        <v>160</v>
      </c>
      <c r="D25" s="69">
        <v>1999</v>
      </c>
      <c r="E25" s="69">
        <v>1900</v>
      </c>
      <c r="F25" s="2" t="s">
        <v>157</v>
      </c>
      <c r="G25" s="99"/>
      <c r="H25" s="3">
        <v>34</v>
      </c>
      <c r="I25" s="3">
        <v>50</v>
      </c>
      <c r="J25" s="4">
        <f t="shared" si="17"/>
        <v>84</v>
      </c>
      <c r="K25" s="22">
        <v>44</v>
      </c>
      <c r="L25" s="22">
        <v>50</v>
      </c>
      <c r="M25" s="22">
        <f t="shared" si="18"/>
        <v>94</v>
      </c>
    </row>
    <row r="26" spans="1:13" ht="14.1" customHeight="1" x14ac:dyDescent="0.3">
      <c r="A26" s="73">
        <f t="shared" si="3"/>
        <v>24</v>
      </c>
      <c r="B26" s="2" t="s">
        <v>165</v>
      </c>
      <c r="C26" s="69" t="s">
        <v>160</v>
      </c>
      <c r="D26" s="69">
        <v>1993</v>
      </c>
      <c r="E26" s="69">
        <v>1999</v>
      </c>
      <c r="F26" s="2" t="s">
        <v>204</v>
      </c>
      <c r="G26" s="99"/>
      <c r="H26" s="3">
        <v>34</v>
      </c>
      <c r="I26" s="3">
        <v>25</v>
      </c>
      <c r="J26" s="4">
        <f t="shared" si="17"/>
        <v>59</v>
      </c>
      <c r="K26" s="22">
        <v>44</v>
      </c>
      <c r="L26" s="22">
        <v>25</v>
      </c>
      <c r="M26" s="22">
        <f t="shared" si="18"/>
        <v>69</v>
      </c>
    </row>
    <row r="27" spans="1:13" ht="14.1" customHeight="1" x14ac:dyDescent="0.3">
      <c r="A27" s="73">
        <f t="shared" si="3"/>
        <v>25</v>
      </c>
      <c r="B27" s="2" t="s">
        <v>165</v>
      </c>
      <c r="C27" s="69" t="s">
        <v>160</v>
      </c>
      <c r="D27" s="69">
        <v>1992</v>
      </c>
      <c r="E27" s="69">
        <v>1900</v>
      </c>
      <c r="F27" s="2" t="s">
        <v>151</v>
      </c>
      <c r="G27" s="99"/>
      <c r="H27" s="3">
        <v>34</v>
      </c>
      <c r="I27" s="3">
        <v>54</v>
      </c>
      <c r="J27" s="4">
        <f t="shared" ref="J27" si="25">SUM(H27:I27)</f>
        <v>88</v>
      </c>
      <c r="K27" s="22">
        <v>44</v>
      </c>
      <c r="L27" s="22">
        <v>25</v>
      </c>
      <c r="M27" s="22">
        <f t="shared" ref="M27" si="26">SUM(K27:L27)</f>
        <v>69</v>
      </c>
    </row>
    <row r="28" spans="1:13" ht="14.1" customHeight="1" x14ac:dyDescent="0.3">
      <c r="A28" s="73">
        <f t="shared" si="3"/>
        <v>26</v>
      </c>
      <c r="B28" s="2" t="s">
        <v>166</v>
      </c>
      <c r="C28" s="69" t="s">
        <v>154</v>
      </c>
      <c r="D28" s="69"/>
      <c r="E28" s="69"/>
      <c r="F28" s="2"/>
      <c r="G28" s="99"/>
      <c r="H28" s="3">
        <v>29</v>
      </c>
      <c r="I28" s="3">
        <v>0</v>
      </c>
      <c r="J28" s="4">
        <f t="shared" ref="J28:J35" si="27">SUM(H28:I28)</f>
        <v>29</v>
      </c>
      <c r="K28" s="22">
        <v>39</v>
      </c>
      <c r="L28" s="22">
        <f t="shared" ref="L28" si="28">IF(I28=0,0,I28+6)</f>
        <v>0</v>
      </c>
      <c r="M28" s="22">
        <f t="shared" ref="M28:M35" si="29">SUM(K28:L28)</f>
        <v>39</v>
      </c>
    </row>
    <row r="29" spans="1:13" ht="14.1" customHeight="1" x14ac:dyDescent="0.3">
      <c r="A29" s="73">
        <f t="shared" si="3"/>
        <v>27</v>
      </c>
      <c r="B29" s="2" t="s">
        <v>208</v>
      </c>
      <c r="C29" s="69" t="s">
        <v>160</v>
      </c>
      <c r="D29" s="69">
        <v>2007</v>
      </c>
      <c r="E29" s="69">
        <v>2008</v>
      </c>
      <c r="F29" s="2" t="s">
        <v>192</v>
      </c>
      <c r="G29" s="99" t="s">
        <v>173</v>
      </c>
      <c r="H29" s="3">
        <v>29</v>
      </c>
      <c r="I29" s="3">
        <v>50</v>
      </c>
      <c r="J29" s="4">
        <f t="shared" si="27"/>
        <v>79</v>
      </c>
      <c r="K29" s="22">
        <v>39</v>
      </c>
      <c r="L29" s="22">
        <v>50</v>
      </c>
      <c r="M29" s="22">
        <f t="shared" si="29"/>
        <v>89</v>
      </c>
    </row>
    <row r="30" spans="1:13" ht="14.1" customHeight="1" x14ac:dyDescent="0.3">
      <c r="A30" s="73">
        <f t="shared" si="3"/>
        <v>28</v>
      </c>
      <c r="B30" s="2" t="s">
        <v>208</v>
      </c>
      <c r="C30" s="69" t="s">
        <v>160</v>
      </c>
      <c r="D30" s="69">
        <f>D29-2</f>
        <v>2005</v>
      </c>
      <c r="E30" s="69">
        <f>E29-2</f>
        <v>2006</v>
      </c>
      <c r="F30" s="2" t="s">
        <v>193</v>
      </c>
      <c r="G30" s="99" t="s">
        <v>179</v>
      </c>
      <c r="H30" s="3">
        <v>29</v>
      </c>
      <c r="I30" s="3">
        <v>50</v>
      </c>
      <c r="J30" s="4">
        <f t="shared" si="27"/>
        <v>79</v>
      </c>
      <c r="K30" s="22">
        <v>39</v>
      </c>
      <c r="L30" s="22">
        <v>50</v>
      </c>
      <c r="M30" s="22">
        <f t="shared" si="29"/>
        <v>89</v>
      </c>
    </row>
    <row r="31" spans="1:13" ht="14.1" customHeight="1" x14ac:dyDescent="0.3">
      <c r="A31" s="73">
        <f t="shared" si="3"/>
        <v>29</v>
      </c>
      <c r="B31" s="2" t="s">
        <v>208</v>
      </c>
      <c r="C31" s="69" t="s">
        <v>160</v>
      </c>
      <c r="D31" s="69">
        <f t="shared" ref="D31" si="30">D30-2</f>
        <v>2003</v>
      </c>
      <c r="E31" s="69">
        <f t="shared" ref="E31:E32" si="31">E30-2</f>
        <v>2004</v>
      </c>
      <c r="F31" s="2" t="s">
        <v>194</v>
      </c>
      <c r="G31" s="99" t="s">
        <v>180</v>
      </c>
      <c r="H31" s="3">
        <v>29</v>
      </c>
      <c r="I31" s="3">
        <v>50</v>
      </c>
      <c r="J31" s="4">
        <f t="shared" si="27"/>
        <v>79</v>
      </c>
      <c r="K31" s="22">
        <v>39</v>
      </c>
      <c r="L31" s="22">
        <v>50</v>
      </c>
      <c r="M31" s="22">
        <f t="shared" si="29"/>
        <v>89</v>
      </c>
    </row>
    <row r="32" spans="1:13" ht="14.1" customHeight="1" x14ac:dyDescent="0.3">
      <c r="A32" s="73">
        <f t="shared" si="3"/>
        <v>30</v>
      </c>
      <c r="B32" s="2" t="s">
        <v>208</v>
      </c>
      <c r="C32" s="69" t="s">
        <v>160</v>
      </c>
      <c r="D32" s="69">
        <v>2000</v>
      </c>
      <c r="E32" s="69">
        <f t="shared" si="31"/>
        <v>2002</v>
      </c>
      <c r="F32" s="2" t="s">
        <v>195</v>
      </c>
      <c r="G32" s="99" t="s">
        <v>174</v>
      </c>
      <c r="H32" s="3">
        <v>29</v>
      </c>
      <c r="I32" s="3">
        <v>50</v>
      </c>
      <c r="J32" s="4">
        <f t="shared" si="27"/>
        <v>79</v>
      </c>
      <c r="K32" s="22">
        <v>39</v>
      </c>
      <c r="L32" s="22">
        <v>50</v>
      </c>
      <c r="M32" s="22">
        <f t="shared" si="29"/>
        <v>89</v>
      </c>
    </row>
    <row r="33" spans="1:13" ht="14.1" customHeight="1" x14ac:dyDescent="0.3">
      <c r="A33" s="73">
        <f t="shared" si="3"/>
        <v>31</v>
      </c>
      <c r="B33" s="2" t="s">
        <v>208</v>
      </c>
      <c r="C33" s="69" t="s">
        <v>160</v>
      </c>
      <c r="D33" s="69">
        <v>1999</v>
      </c>
      <c r="E33" s="69">
        <v>1900</v>
      </c>
      <c r="F33" s="2" t="s">
        <v>157</v>
      </c>
      <c r="G33" s="99"/>
      <c r="H33" s="3">
        <v>29</v>
      </c>
      <c r="I33" s="3">
        <v>50</v>
      </c>
      <c r="J33" s="4">
        <f t="shared" si="27"/>
        <v>79</v>
      </c>
      <c r="K33" s="22">
        <v>39</v>
      </c>
      <c r="L33" s="22">
        <v>50</v>
      </c>
      <c r="M33" s="22">
        <f t="shared" si="29"/>
        <v>89</v>
      </c>
    </row>
    <row r="34" spans="1:13" ht="14.1" customHeight="1" x14ac:dyDescent="0.3">
      <c r="A34" s="73">
        <f t="shared" si="3"/>
        <v>32</v>
      </c>
      <c r="B34" s="2" t="s">
        <v>167</v>
      </c>
      <c r="C34" s="69" t="s">
        <v>160</v>
      </c>
      <c r="D34" s="69">
        <v>1993</v>
      </c>
      <c r="E34" s="69">
        <v>1997</v>
      </c>
      <c r="F34" s="2" t="s">
        <v>204</v>
      </c>
      <c r="G34" s="99"/>
      <c r="H34" s="3">
        <v>29</v>
      </c>
      <c r="I34" s="3">
        <v>25</v>
      </c>
      <c r="J34" s="4">
        <f t="shared" si="27"/>
        <v>54</v>
      </c>
      <c r="K34" s="22">
        <v>39</v>
      </c>
      <c r="L34" s="22">
        <v>25</v>
      </c>
      <c r="M34" s="22">
        <f t="shared" si="29"/>
        <v>64</v>
      </c>
    </row>
    <row r="35" spans="1:13" ht="14.1" customHeight="1" x14ac:dyDescent="0.3">
      <c r="A35" s="73">
        <f t="shared" si="3"/>
        <v>33</v>
      </c>
      <c r="B35" s="2" t="s">
        <v>167</v>
      </c>
      <c r="C35" s="69" t="s">
        <v>160</v>
      </c>
      <c r="D35" s="69">
        <v>1992</v>
      </c>
      <c r="E35" s="69">
        <v>1900</v>
      </c>
      <c r="F35" s="2" t="s">
        <v>151</v>
      </c>
      <c r="G35" s="99"/>
      <c r="H35" s="3">
        <v>29</v>
      </c>
      <c r="I35" s="3">
        <v>25</v>
      </c>
      <c r="J35" s="4">
        <f t="shared" si="27"/>
        <v>54</v>
      </c>
      <c r="K35" s="22">
        <v>39</v>
      </c>
      <c r="L35" s="22">
        <v>25</v>
      </c>
      <c r="M35" s="22">
        <f t="shared" si="29"/>
        <v>64</v>
      </c>
    </row>
    <row r="36" spans="1:13" x14ac:dyDescent="0.3">
      <c r="B36" s="28" t="s">
        <v>13</v>
      </c>
      <c r="C36" s="81" t="str">
        <f>C2</f>
        <v>Compé.</v>
      </c>
      <c r="D36" s="74" t="str">
        <f t="shared" ref="D36:G36" si="32">D2</f>
        <v>inf.</v>
      </c>
      <c r="E36" s="81" t="str">
        <f t="shared" si="32"/>
        <v>sup.</v>
      </c>
      <c r="F36" s="74">
        <f t="shared" si="32"/>
        <v>2021</v>
      </c>
      <c r="G36" s="81" t="str">
        <f t="shared" si="32"/>
        <v>Avant</v>
      </c>
      <c r="H36" s="6" t="str">
        <f>H2</f>
        <v>Adhésion</v>
      </c>
      <c r="I36" s="6" t="str">
        <f>I2</f>
        <v>Lic. SFQ</v>
      </c>
      <c r="J36" s="82" t="str">
        <f>J2</f>
        <v>Total</v>
      </c>
      <c r="K36" s="24" t="str">
        <f>H36</f>
        <v>Adhésion</v>
      </c>
      <c r="L36" s="24" t="str">
        <f>I36</f>
        <v>Lic. SFQ</v>
      </c>
      <c r="M36" s="24" t="str">
        <f>J36</f>
        <v>Total</v>
      </c>
    </row>
    <row r="37" spans="1:13" ht="14.1" customHeight="1" x14ac:dyDescent="0.3">
      <c r="A37" s="73">
        <f>A35+1</f>
        <v>34</v>
      </c>
      <c r="B37" s="2" t="s">
        <v>152</v>
      </c>
      <c r="C37" s="69" t="s">
        <v>154</v>
      </c>
      <c r="D37" s="69"/>
      <c r="E37" s="69"/>
      <c r="F37" s="2"/>
      <c r="G37" s="2"/>
      <c r="H37" s="3">
        <v>34</v>
      </c>
      <c r="I37" s="3">
        <v>0</v>
      </c>
      <c r="J37" s="5">
        <f>SUM(H37:I37)</f>
        <v>34</v>
      </c>
      <c r="K37" s="22">
        <v>44</v>
      </c>
      <c r="L37" s="22">
        <f>IF(I37=0,0,I37+5)</f>
        <v>0</v>
      </c>
      <c r="M37" s="22">
        <f>SUM(K37:L37)</f>
        <v>44</v>
      </c>
    </row>
    <row r="38" spans="1:13" ht="14.1" customHeight="1" x14ac:dyDescent="0.3">
      <c r="A38" s="73">
        <f t="shared" ref="A38:A43" si="33">A37+1</f>
        <v>35</v>
      </c>
      <c r="B38" s="2" t="s">
        <v>209</v>
      </c>
      <c r="C38" s="69" t="s">
        <v>160</v>
      </c>
      <c r="D38" s="69">
        <v>2007</v>
      </c>
      <c r="E38" s="69">
        <v>2008</v>
      </c>
      <c r="F38" s="2" t="s">
        <v>192</v>
      </c>
      <c r="G38" s="99" t="s">
        <v>173</v>
      </c>
      <c r="H38" s="3">
        <v>34</v>
      </c>
      <c r="I38" s="3">
        <v>50</v>
      </c>
      <c r="J38" s="4">
        <f t="shared" ref="J38:J45" si="34">SUM(H38:I38)</f>
        <v>84</v>
      </c>
      <c r="K38" s="22">
        <v>44</v>
      </c>
      <c r="L38" s="22">
        <v>50</v>
      </c>
      <c r="M38" s="22">
        <f t="shared" ref="M38:M45" si="35">SUM(K38:L38)</f>
        <v>94</v>
      </c>
    </row>
    <row r="39" spans="1:13" ht="14.1" customHeight="1" x14ac:dyDescent="0.3">
      <c r="A39" s="73">
        <f t="shared" si="33"/>
        <v>36</v>
      </c>
      <c r="B39" s="2" t="s">
        <v>209</v>
      </c>
      <c r="C39" s="69" t="s">
        <v>160</v>
      </c>
      <c r="D39" s="69">
        <f>D38-2</f>
        <v>2005</v>
      </c>
      <c r="E39" s="69">
        <f>E38-2</f>
        <v>2006</v>
      </c>
      <c r="F39" s="2" t="s">
        <v>193</v>
      </c>
      <c r="G39" s="99" t="s">
        <v>179</v>
      </c>
      <c r="H39" s="3">
        <v>34</v>
      </c>
      <c r="I39" s="3">
        <v>50</v>
      </c>
      <c r="J39" s="4">
        <f t="shared" si="34"/>
        <v>84</v>
      </c>
      <c r="K39" s="22">
        <v>44</v>
      </c>
      <c r="L39" s="22">
        <v>50</v>
      </c>
      <c r="M39" s="22">
        <f t="shared" si="35"/>
        <v>94</v>
      </c>
    </row>
    <row r="40" spans="1:13" ht="14.1" customHeight="1" x14ac:dyDescent="0.3">
      <c r="A40" s="73">
        <f t="shared" si="33"/>
        <v>37</v>
      </c>
      <c r="B40" s="2" t="s">
        <v>209</v>
      </c>
      <c r="C40" s="69" t="s">
        <v>160</v>
      </c>
      <c r="D40" s="69">
        <f t="shared" ref="D40" si="36">D39-2</f>
        <v>2003</v>
      </c>
      <c r="E40" s="69">
        <f t="shared" ref="E40:E41" si="37">E39-2</f>
        <v>2004</v>
      </c>
      <c r="F40" s="2" t="s">
        <v>194</v>
      </c>
      <c r="G40" s="99" t="s">
        <v>180</v>
      </c>
      <c r="H40" s="3">
        <v>34</v>
      </c>
      <c r="I40" s="3">
        <v>50</v>
      </c>
      <c r="J40" s="4">
        <f t="shared" si="34"/>
        <v>84</v>
      </c>
      <c r="K40" s="22">
        <v>44</v>
      </c>
      <c r="L40" s="22">
        <v>50</v>
      </c>
      <c r="M40" s="22">
        <f t="shared" si="35"/>
        <v>94</v>
      </c>
    </row>
    <row r="41" spans="1:13" ht="14.1" customHeight="1" x14ac:dyDescent="0.3">
      <c r="A41" s="73">
        <f t="shared" si="33"/>
        <v>38</v>
      </c>
      <c r="B41" s="2" t="s">
        <v>209</v>
      </c>
      <c r="C41" s="69" t="s">
        <v>160</v>
      </c>
      <c r="D41" s="69">
        <v>2000</v>
      </c>
      <c r="E41" s="69">
        <f t="shared" si="37"/>
        <v>2002</v>
      </c>
      <c r="F41" s="2" t="s">
        <v>195</v>
      </c>
      <c r="G41" s="99" t="s">
        <v>174</v>
      </c>
      <c r="H41" s="3">
        <v>34</v>
      </c>
      <c r="I41" s="3">
        <v>50</v>
      </c>
      <c r="J41" s="4">
        <f t="shared" si="34"/>
        <v>84</v>
      </c>
      <c r="K41" s="22">
        <v>44</v>
      </c>
      <c r="L41" s="22">
        <v>50</v>
      </c>
      <c r="M41" s="22">
        <f t="shared" si="35"/>
        <v>94</v>
      </c>
    </row>
    <row r="42" spans="1:13" ht="14.1" customHeight="1" x14ac:dyDescent="0.3">
      <c r="A42" s="73">
        <f t="shared" si="33"/>
        <v>39</v>
      </c>
      <c r="B42" s="2" t="s">
        <v>209</v>
      </c>
      <c r="C42" s="69" t="s">
        <v>160</v>
      </c>
      <c r="D42" s="69">
        <v>1999</v>
      </c>
      <c r="E42" s="69">
        <v>1900</v>
      </c>
      <c r="F42" s="2" t="s">
        <v>157</v>
      </c>
      <c r="G42" s="99"/>
      <c r="H42" s="3">
        <v>34</v>
      </c>
      <c r="I42" s="3">
        <v>50</v>
      </c>
      <c r="J42" s="4">
        <f t="shared" si="34"/>
        <v>84</v>
      </c>
      <c r="K42" s="22">
        <v>44</v>
      </c>
      <c r="L42" s="22">
        <v>50</v>
      </c>
      <c r="M42" s="22">
        <f t="shared" si="35"/>
        <v>94</v>
      </c>
    </row>
    <row r="43" spans="1:13" ht="14.1" customHeight="1" x14ac:dyDescent="0.3">
      <c r="A43" s="73">
        <f t="shared" si="33"/>
        <v>40</v>
      </c>
      <c r="B43" s="2" t="s">
        <v>168</v>
      </c>
      <c r="C43" s="69" t="s">
        <v>160</v>
      </c>
      <c r="D43" s="69">
        <v>1993</v>
      </c>
      <c r="E43" s="69">
        <v>1999</v>
      </c>
      <c r="F43" s="2" t="s">
        <v>204</v>
      </c>
      <c r="G43" s="99"/>
      <c r="H43" s="3">
        <v>34</v>
      </c>
      <c r="I43" s="3">
        <v>25</v>
      </c>
      <c r="J43" s="4">
        <f t="shared" si="34"/>
        <v>59</v>
      </c>
      <c r="K43" s="22">
        <v>44</v>
      </c>
      <c r="L43" s="22">
        <v>25</v>
      </c>
      <c r="M43" s="22">
        <f t="shared" si="35"/>
        <v>69</v>
      </c>
    </row>
    <row r="44" spans="1:13" ht="14.1" customHeight="1" x14ac:dyDescent="0.3">
      <c r="A44" s="73">
        <f t="shared" ref="A44:A52" si="38">A43+1</f>
        <v>41</v>
      </c>
      <c r="B44" s="2" t="s">
        <v>168</v>
      </c>
      <c r="C44" s="69" t="s">
        <v>160</v>
      </c>
      <c r="D44" s="69">
        <v>1992</v>
      </c>
      <c r="E44" s="69">
        <v>1900</v>
      </c>
      <c r="F44" s="2" t="s">
        <v>151</v>
      </c>
      <c r="G44" s="99"/>
      <c r="H44" s="3">
        <v>34</v>
      </c>
      <c r="I44" s="3">
        <v>25</v>
      </c>
      <c r="J44" s="4">
        <f t="shared" si="34"/>
        <v>59</v>
      </c>
      <c r="K44" s="22">
        <v>44</v>
      </c>
      <c r="L44" s="22">
        <v>25</v>
      </c>
      <c r="M44" s="22">
        <f t="shared" si="35"/>
        <v>69</v>
      </c>
    </row>
    <row r="45" spans="1:13" ht="14.1" customHeight="1" x14ac:dyDescent="0.3">
      <c r="A45" s="73">
        <f t="shared" si="38"/>
        <v>42</v>
      </c>
      <c r="B45" s="2" t="s">
        <v>153</v>
      </c>
      <c r="C45" s="69" t="s">
        <v>154</v>
      </c>
      <c r="D45" s="69"/>
      <c r="E45" s="69"/>
      <c r="F45" s="2"/>
      <c r="G45" s="99"/>
      <c r="H45" s="3">
        <v>34</v>
      </c>
      <c r="I45" s="3">
        <v>0</v>
      </c>
      <c r="J45" s="4">
        <f t="shared" si="34"/>
        <v>34</v>
      </c>
      <c r="K45" s="22">
        <v>44</v>
      </c>
      <c r="L45" s="22">
        <v>0</v>
      </c>
      <c r="M45" s="22">
        <f t="shared" si="35"/>
        <v>44</v>
      </c>
    </row>
    <row r="46" spans="1:13" ht="14.1" customHeight="1" x14ac:dyDescent="0.3">
      <c r="A46" s="73">
        <f t="shared" si="38"/>
        <v>43</v>
      </c>
      <c r="B46" s="2" t="s">
        <v>210</v>
      </c>
      <c r="C46" s="69" t="s">
        <v>160</v>
      </c>
      <c r="D46" s="69">
        <v>2007</v>
      </c>
      <c r="E46" s="69">
        <v>2008</v>
      </c>
      <c r="F46" s="2" t="s">
        <v>192</v>
      </c>
      <c r="G46" s="99" t="s">
        <v>173</v>
      </c>
      <c r="H46" s="3">
        <v>34</v>
      </c>
      <c r="I46" s="3">
        <v>50</v>
      </c>
      <c r="J46" s="4">
        <f t="shared" ref="J46:J52" si="39">SUM(H46:I46)</f>
        <v>84</v>
      </c>
      <c r="K46" s="22">
        <v>44</v>
      </c>
      <c r="L46" s="22">
        <v>50</v>
      </c>
      <c r="M46" s="22">
        <f t="shared" ref="M46:M52" si="40">SUM(K46:L46)</f>
        <v>94</v>
      </c>
    </row>
    <row r="47" spans="1:13" ht="14.1" customHeight="1" x14ac:dyDescent="0.3">
      <c r="A47" s="73">
        <f t="shared" si="38"/>
        <v>44</v>
      </c>
      <c r="B47" s="2" t="s">
        <v>210</v>
      </c>
      <c r="C47" s="69" t="s">
        <v>160</v>
      </c>
      <c r="D47" s="69">
        <f>D46-2</f>
        <v>2005</v>
      </c>
      <c r="E47" s="69">
        <f>E46-2</f>
        <v>2006</v>
      </c>
      <c r="F47" s="2" t="s">
        <v>193</v>
      </c>
      <c r="G47" s="99" t="s">
        <v>179</v>
      </c>
      <c r="H47" s="3">
        <v>34</v>
      </c>
      <c r="I47" s="3">
        <v>50</v>
      </c>
      <c r="J47" s="4">
        <f t="shared" si="39"/>
        <v>84</v>
      </c>
      <c r="K47" s="22">
        <v>44</v>
      </c>
      <c r="L47" s="22">
        <v>50</v>
      </c>
      <c r="M47" s="22">
        <f t="shared" si="40"/>
        <v>94</v>
      </c>
    </row>
    <row r="48" spans="1:13" ht="14.1" customHeight="1" x14ac:dyDescent="0.3">
      <c r="A48" s="73">
        <f t="shared" si="38"/>
        <v>45</v>
      </c>
      <c r="B48" s="2" t="s">
        <v>210</v>
      </c>
      <c r="C48" s="69" t="s">
        <v>160</v>
      </c>
      <c r="D48" s="69">
        <f t="shared" ref="D48" si="41">D47-2</f>
        <v>2003</v>
      </c>
      <c r="E48" s="69">
        <f t="shared" ref="E48:E49" si="42">E47-2</f>
        <v>2004</v>
      </c>
      <c r="F48" s="2" t="s">
        <v>194</v>
      </c>
      <c r="G48" s="99" t="s">
        <v>180</v>
      </c>
      <c r="H48" s="3">
        <v>34</v>
      </c>
      <c r="I48" s="3">
        <v>50</v>
      </c>
      <c r="J48" s="4">
        <f t="shared" si="39"/>
        <v>84</v>
      </c>
      <c r="K48" s="22">
        <v>44</v>
      </c>
      <c r="L48" s="22">
        <v>50</v>
      </c>
      <c r="M48" s="22">
        <f t="shared" si="40"/>
        <v>94</v>
      </c>
    </row>
    <row r="49" spans="1:13" ht="14.1" customHeight="1" x14ac:dyDescent="0.3">
      <c r="A49" s="73">
        <f t="shared" si="38"/>
        <v>46</v>
      </c>
      <c r="B49" s="2" t="s">
        <v>210</v>
      </c>
      <c r="C49" s="69" t="s">
        <v>160</v>
      </c>
      <c r="D49" s="69">
        <v>2000</v>
      </c>
      <c r="E49" s="69">
        <f t="shared" si="42"/>
        <v>2002</v>
      </c>
      <c r="F49" s="2" t="s">
        <v>195</v>
      </c>
      <c r="G49" s="99" t="s">
        <v>174</v>
      </c>
      <c r="H49" s="3">
        <v>34</v>
      </c>
      <c r="I49" s="3">
        <v>50</v>
      </c>
      <c r="J49" s="4">
        <f t="shared" si="39"/>
        <v>84</v>
      </c>
      <c r="K49" s="22">
        <v>44</v>
      </c>
      <c r="L49" s="22">
        <v>50</v>
      </c>
      <c r="M49" s="22">
        <f t="shared" si="40"/>
        <v>94</v>
      </c>
    </row>
    <row r="50" spans="1:13" ht="14.1" customHeight="1" x14ac:dyDescent="0.3">
      <c r="A50" s="73">
        <f t="shared" si="38"/>
        <v>47</v>
      </c>
      <c r="B50" s="2" t="s">
        <v>210</v>
      </c>
      <c r="C50" s="69" t="s">
        <v>160</v>
      </c>
      <c r="D50" s="69">
        <v>1999</v>
      </c>
      <c r="E50" s="69">
        <v>1900</v>
      </c>
      <c r="F50" s="2" t="s">
        <v>157</v>
      </c>
      <c r="G50" s="99"/>
      <c r="H50" s="3">
        <v>34</v>
      </c>
      <c r="I50" s="3">
        <v>50</v>
      </c>
      <c r="J50" s="4">
        <f t="shared" si="39"/>
        <v>84</v>
      </c>
      <c r="K50" s="22">
        <v>44</v>
      </c>
      <c r="L50" s="22">
        <v>50</v>
      </c>
      <c r="M50" s="22">
        <f t="shared" si="40"/>
        <v>94</v>
      </c>
    </row>
    <row r="51" spans="1:13" ht="14.1" customHeight="1" x14ac:dyDescent="0.3">
      <c r="A51" s="73">
        <f t="shared" si="38"/>
        <v>48</v>
      </c>
      <c r="B51" s="2" t="s">
        <v>169</v>
      </c>
      <c r="C51" s="69" t="s">
        <v>160</v>
      </c>
      <c r="D51" s="69">
        <v>1993</v>
      </c>
      <c r="E51" s="69">
        <v>1999</v>
      </c>
      <c r="F51" s="2" t="s">
        <v>204</v>
      </c>
      <c r="G51" s="99"/>
      <c r="H51" s="3">
        <v>34</v>
      </c>
      <c r="I51" s="3">
        <v>25</v>
      </c>
      <c r="J51" s="4">
        <f t="shared" si="39"/>
        <v>59</v>
      </c>
      <c r="K51" s="22">
        <v>44</v>
      </c>
      <c r="L51" s="22">
        <v>25</v>
      </c>
      <c r="M51" s="22">
        <f t="shared" si="40"/>
        <v>69</v>
      </c>
    </row>
    <row r="52" spans="1:13" ht="14.1" customHeight="1" x14ac:dyDescent="0.3">
      <c r="A52" s="73">
        <f t="shared" si="38"/>
        <v>49</v>
      </c>
      <c r="B52" s="2" t="s">
        <v>169</v>
      </c>
      <c r="C52" s="69" t="s">
        <v>160</v>
      </c>
      <c r="D52" s="69">
        <v>1992</v>
      </c>
      <c r="E52" s="69">
        <v>1900</v>
      </c>
      <c r="F52" s="2" t="s">
        <v>151</v>
      </c>
      <c r="G52" s="99"/>
      <c r="H52" s="3">
        <v>34</v>
      </c>
      <c r="I52" s="3">
        <v>25</v>
      </c>
      <c r="J52" s="4">
        <f t="shared" si="39"/>
        <v>59</v>
      </c>
      <c r="K52" s="22">
        <v>44</v>
      </c>
      <c r="L52" s="22">
        <v>25</v>
      </c>
      <c r="M52" s="22">
        <f t="shared" si="40"/>
        <v>69</v>
      </c>
    </row>
    <row r="53" spans="1:13" x14ac:dyDescent="0.3">
      <c r="B53" s="29" t="s">
        <v>185</v>
      </c>
      <c r="C53" s="83" t="str">
        <f>C2</f>
        <v>Compé.</v>
      </c>
      <c r="D53" s="7" t="str">
        <f t="shared" ref="D53:G53" si="43">D2</f>
        <v>inf.</v>
      </c>
      <c r="E53" s="83" t="str">
        <f t="shared" si="43"/>
        <v>sup.</v>
      </c>
      <c r="F53" s="7">
        <f t="shared" si="43"/>
        <v>2021</v>
      </c>
      <c r="G53" s="83" t="str">
        <f t="shared" si="43"/>
        <v>Avant</v>
      </c>
      <c r="H53" s="7" t="str">
        <f>H2</f>
        <v>Adhésion</v>
      </c>
      <c r="I53" s="7" t="str">
        <f>I2</f>
        <v>Lic. SFQ</v>
      </c>
      <c r="J53" s="83" t="str">
        <f>J2</f>
        <v>Total</v>
      </c>
      <c r="K53" s="24" t="str">
        <f>H53</f>
        <v>Adhésion</v>
      </c>
      <c r="L53" s="24" t="str">
        <f>I53</f>
        <v>Lic. SFQ</v>
      </c>
      <c r="M53" s="24" t="str">
        <f>J53</f>
        <v>Total</v>
      </c>
    </row>
    <row r="54" spans="1:13" ht="13.5" customHeight="1" x14ac:dyDescent="0.3">
      <c r="A54" s="73">
        <f>A52+1</f>
        <v>50</v>
      </c>
      <c r="B54" s="2" t="s">
        <v>197</v>
      </c>
      <c r="C54" s="69" t="s">
        <v>154</v>
      </c>
      <c r="D54" s="69"/>
      <c r="E54" s="69"/>
      <c r="F54" s="2"/>
      <c r="G54" s="2"/>
      <c r="H54" s="3">
        <v>29</v>
      </c>
      <c r="I54" s="3">
        <v>0</v>
      </c>
      <c r="J54" s="5">
        <f>SUM(H54:I54)</f>
        <v>29</v>
      </c>
      <c r="K54" s="22">
        <v>34</v>
      </c>
      <c r="L54" s="22">
        <f>IF(I54=0,0,I54+2)</f>
        <v>0</v>
      </c>
      <c r="M54" s="22">
        <f>SUM(K54:L54)</f>
        <v>34</v>
      </c>
    </row>
    <row r="55" spans="1:13" ht="13.5" customHeight="1" x14ac:dyDescent="0.3">
      <c r="A55" s="73">
        <f t="shared" ref="A55:A59" si="44">A54+1</f>
        <v>51</v>
      </c>
      <c r="B55" s="2" t="s">
        <v>198</v>
      </c>
      <c r="C55" s="69" t="s">
        <v>154</v>
      </c>
      <c r="D55" s="69"/>
      <c r="E55" s="69"/>
      <c r="F55" s="2"/>
      <c r="G55" s="2"/>
      <c r="H55" s="3">
        <v>29</v>
      </c>
      <c r="I55" s="3">
        <v>0</v>
      </c>
      <c r="J55" s="5">
        <f t="shared" ref="J55:J59" si="45">SUM(H55:I55)</f>
        <v>29</v>
      </c>
      <c r="K55" s="22">
        <v>34</v>
      </c>
      <c r="L55" s="22">
        <f t="shared" ref="L55:L59" si="46">IF(I55=0,0,I55+2)</f>
        <v>0</v>
      </c>
      <c r="M55" s="22">
        <f t="shared" ref="M55:M59" si="47">SUM(K55:L55)</f>
        <v>34</v>
      </c>
    </row>
    <row r="56" spans="1:13" ht="13.5" customHeight="1" x14ac:dyDescent="0.3">
      <c r="A56" s="73">
        <f t="shared" si="44"/>
        <v>52</v>
      </c>
      <c r="B56" s="2" t="s">
        <v>285</v>
      </c>
      <c r="C56" s="69" t="s">
        <v>160</v>
      </c>
      <c r="D56" s="69"/>
      <c r="E56" s="69"/>
      <c r="F56" s="2"/>
      <c r="G56" s="2"/>
      <c r="H56" s="3">
        <v>29</v>
      </c>
      <c r="I56" s="3">
        <v>5</v>
      </c>
      <c r="J56" s="5">
        <f t="shared" si="45"/>
        <v>34</v>
      </c>
      <c r="K56" s="22">
        <v>34</v>
      </c>
      <c r="L56" s="22">
        <v>5</v>
      </c>
      <c r="M56" s="22">
        <f t="shared" si="47"/>
        <v>39</v>
      </c>
    </row>
    <row r="57" spans="1:13" ht="12.6" customHeight="1" x14ac:dyDescent="0.3">
      <c r="A57" s="73">
        <f t="shared" si="44"/>
        <v>53</v>
      </c>
      <c r="B57" s="2" t="s">
        <v>199</v>
      </c>
      <c r="C57" s="69" t="s">
        <v>154</v>
      </c>
      <c r="D57" s="69"/>
      <c r="E57" s="69"/>
      <c r="F57" s="2"/>
      <c r="G57" s="2"/>
      <c r="H57" s="3">
        <v>29</v>
      </c>
      <c r="I57" s="3">
        <v>0</v>
      </c>
      <c r="J57" s="5">
        <f t="shared" si="45"/>
        <v>29</v>
      </c>
      <c r="K57" s="22">
        <v>34</v>
      </c>
      <c r="L57" s="22">
        <f t="shared" si="46"/>
        <v>0</v>
      </c>
      <c r="M57" s="22">
        <f t="shared" si="47"/>
        <v>34</v>
      </c>
    </row>
    <row r="58" spans="1:13" ht="12.6" customHeight="1" x14ac:dyDescent="0.3">
      <c r="A58" s="73">
        <f t="shared" si="44"/>
        <v>54</v>
      </c>
      <c r="B58" s="2" t="s">
        <v>286</v>
      </c>
      <c r="C58" s="69" t="s">
        <v>160</v>
      </c>
      <c r="D58" s="69"/>
      <c r="E58" s="69"/>
      <c r="F58" s="2"/>
      <c r="G58" s="2"/>
      <c r="H58" s="3">
        <v>29</v>
      </c>
      <c r="I58" s="3">
        <v>5</v>
      </c>
      <c r="J58" s="5">
        <f t="shared" si="45"/>
        <v>34</v>
      </c>
      <c r="K58" s="22">
        <v>34</v>
      </c>
      <c r="L58" s="22">
        <v>5</v>
      </c>
      <c r="M58" s="22">
        <f t="shared" si="47"/>
        <v>39</v>
      </c>
    </row>
    <row r="59" spans="1:13" ht="13.5" customHeight="1" x14ac:dyDescent="0.3">
      <c r="A59" s="73">
        <f t="shared" si="44"/>
        <v>55</v>
      </c>
      <c r="B59" s="2" t="s">
        <v>9</v>
      </c>
      <c r="C59" s="69" t="s">
        <v>154</v>
      </c>
      <c r="D59" s="69"/>
      <c r="E59" s="69"/>
      <c r="F59" s="2"/>
      <c r="G59" s="2"/>
      <c r="H59" s="3">
        <v>29</v>
      </c>
      <c r="I59" s="3">
        <v>0</v>
      </c>
      <c r="J59" s="5">
        <f t="shared" si="45"/>
        <v>29</v>
      </c>
      <c r="K59" s="22">
        <v>34</v>
      </c>
      <c r="L59" s="22">
        <f t="shared" si="46"/>
        <v>0</v>
      </c>
      <c r="M59" s="22">
        <f t="shared" si="47"/>
        <v>34</v>
      </c>
    </row>
    <row r="60" spans="1:13" x14ac:dyDescent="0.3">
      <c r="B60" s="30" t="s">
        <v>11</v>
      </c>
      <c r="C60" s="84" t="str">
        <f>C2</f>
        <v>Compé.</v>
      </c>
      <c r="D60" s="8" t="str">
        <f t="shared" ref="D60:G60" si="48">D2</f>
        <v>inf.</v>
      </c>
      <c r="E60" s="84" t="str">
        <f t="shared" si="48"/>
        <v>sup.</v>
      </c>
      <c r="F60" s="8">
        <f t="shared" si="48"/>
        <v>2021</v>
      </c>
      <c r="G60" s="84" t="str">
        <f t="shared" si="48"/>
        <v>Avant</v>
      </c>
      <c r="H60" s="8" t="str">
        <f>H2</f>
        <v>Adhésion</v>
      </c>
      <c r="I60" s="8" t="str">
        <f>I2</f>
        <v>Lic. SFQ</v>
      </c>
      <c r="J60" s="84" t="str">
        <f>J2</f>
        <v>Total</v>
      </c>
      <c r="K60" s="24" t="str">
        <f>H60</f>
        <v>Adhésion</v>
      </c>
      <c r="L60" s="24" t="str">
        <f>I60</f>
        <v>Lic. SFQ</v>
      </c>
      <c r="M60" s="24" t="str">
        <f>J60</f>
        <v>Total</v>
      </c>
    </row>
    <row r="61" spans="1:13" ht="13.5" customHeight="1" x14ac:dyDescent="0.3">
      <c r="A61" s="73">
        <f>A59+1</f>
        <v>56</v>
      </c>
      <c r="B61" s="2" t="s">
        <v>243</v>
      </c>
      <c r="C61" s="69" t="s">
        <v>160</v>
      </c>
      <c r="D61" s="69">
        <v>2015</v>
      </c>
      <c r="E61" s="69">
        <v>2016</v>
      </c>
      <c r="F61" s="2" t="s">
        <v>170</v>
      </c>
      <c r="G61" s="99" t="s">
        <v>188</v>
      </c>
      <c r="H61" s="3">
        <v>29</v>
      </c>
      <c r="I61" s="3">
        <v>0</v>
      </c>
      <c r="J61" s="4">
        <f>SUM(H61:I61)</f>
        <v>29</v>
      </c>
      <c r="K61" s="23">
        <v>34</v>
      </c>
      <c r="L61" s="23">
        <f>IF(I61=0,0,I61+6)</f>
        <v>0</v>
      </c>
      <c r="M61" s="23">
        <f>SUM(K61:L61)</f>
        <v>34</v>
      </c>
    </row>
    <row r="62" spans="1:13" ht="13.5" customHeight="1" x14ac:dyDescent="0.3">
      <c r="A62" s="73">
        <f>A61+1</f>
        <v>57</v>
      </c>
      <c r="B62" s="2" t="s">
        <v>243</v>
      </c>
      <c r="C62" s="69" t="s">
        <v>160</v>
      </c>
      <c r="D62" s="69">
        <f t="shared" ref="D62:E64" si="49">D61-2</f>
        <v>2013</v>
      </c>
      <c r="E62" s="69">
        <f t="shared" si="49"/>
        <v>2014</v>
      </c>
      <c r="F62" s="2" t="s">
        <v>175</v>
      </c>
      <c r="G62" s="99" t="s">
        <v>171</v>
      </c>
      <c r="H62" s="3">
        <v>29</v>
      </c>
      <c r="I62" s="3">
        <v>5</v>
      </c>
      <c r="J62" s="4">
        <f t="shared" ref="J62:J76" si="50">SUM(H62:I62)</f>
        <v>34</v>
      </c>
      <c r="K62" s="23">
        <v>34</v>
      </c>
      <c r="L62" s="23">
        <v>5</v>
      </c>
      <c r="M62" s="23">
        <f t="shared" ref="M62:M76" si="51">SUM(K62:L62)</f>
        <v>39</v>
      </c>
    </row>
    <row r="63" spans="1:13" ht="13.5" customHeight="1" x14ac:dyDescent="0.3">
      <c r="A63" s="73">
        <f t="shared" ref="A63:A64" si="52">A62+1</f>
        <v>58</v>
      </c>
      <c r="B63" s="2" t="s">
        <v>243</v>
      </c>
      <c r="C63" s="69" t="s">
        <v>160</v>
      </c>
      <c r="D63" s="69">
        <f t="shared" si="49"/>
        <v>2011</v>
      </c>
      <c r="E63" s="69">
        <f t="shared" si="49"/>
        <v>2012</v>
      </c>
      <c r="F63" s="2" t="s">
        <v>176</v>
      </c>
      <c r="G63" s="99" t="s">
        <v>211</v>
      </c>
      <c r="H63" s="3">
        <v>29</v>
      </c>
      <c r="I63" s="3">
        <v>5</v>
      </c>
      <c r="J63" s="4">
        <f t="shared" ref="J63" si="53">SUM(H63:I63)</f>
        <v>34</v>
      </c>
      <c r="K63" s="23">
        <v>34</v>
      </c>
      <c r="L63" s="23">
        <v>5</v>
      </c>
      <c r="M63" s="23">
        <f t="shared" ref="M63:M66" si="54">SUM(K63:L63)</f>
        <v>39</v>
      </c>
    </row>
    <row r="64" spans="1:13" ht="13.5" customHeight="1" x14ac:dyDescent="0.3">
      <c r="A64" s="73">
        <f t="shared" si="52"/>
        <v>59</v>
      </c>
      <c r="B64" s="2" t="s">
        <v>221</v>
      </c>
      <c r="C64" s="69" t="s">
        <v>160</v>
      </c>
      <c r="D64" s="69">
        <f t="shared" si="49"/>
        <v>2009</v>
      </c>
      <c r="E64" s="69">
        <f t="shared" si="49"/>
        <v>2010</v>
      </c>
      <c r="F64" s="2" t="s">
        <v>177</v>
      </c>
      <c r="G64" s="99" t="s">
        <v>172</v>
      </c>
      <c r="H64" s="3">
        <v>29</v>
      </c>
      <c r="I64" s="3">
        <v>20</v>
      </c>
      <c r="J64" s="4">
        <f t="shared" si="50"/>
        <v>49</v>
      </c>
      <c r="K64" s="23">
        <v>34</v>
      </c>
      <c r="L64" s="23">
        <v>20</v>
      </c>
      <c r="M64" s="23">
        <f t="shared" si="54"/>
        <v>54</v>
      </c>
    </row>
    <row r="65" spans="1:13" ht="13.5" customHeight="1" x14ac:dyDescent="0.3">
      <c r="A65" s="73">
        <f t="shared" ref="A65:A76" si="55">A64+1</f>
        <v>60</v>
      </c>
      <c r="B65" s="2" t="s">
        <v>222</v>
      </c>
      <c r="C65" s="69" t="s">
        <v>160</v>
      </c>
      <c r="D65" s="69">
        <f t="shared" ref="D65:D67" si="56">D64-2</f>
        <v>2007</v>
      </c>
      <c r="E65" s="69">
        <f t="shared" ref="E65:E68" si="57">E64-2</f>
        <v>2008</v>
      </c>
      <c r="F65" s="2" t="s">
        <v>192</v>
      </c>
      <c r="G65" s="99" t="s">
        <v>173</v>
      </c>
      <c r="H65" s="3">
        <v>29</v>
      </c>
      <c r="I65" s="3">
        <v>50</v>
      </c>
      <c r="J65" s="4">
        <f t="shared" si="50"/>
        <v>79</v>
      </c>
      <c r="K65" s="23">
        <v>39</v>
      </c>
      <c r="L65" s="23">
        <v>50</v>
      </c>
      <c r="M65" s="23">
        <f t="shared" si="54"/>
        <v>89</v>
      </c>
    </row>
    <row r="66" spans="1:13" ht="13.5" customHeight="1" x14ac:dyDescent="0.3">
      <c r="A66" s="73">
        <f t="shared" si="55"/>
        <v>61</v>
      </c>
      <c r="B66" s="2" t="s">
        <v>222</v>
      </c>
      <c r="C66" s="69" t="s">
        <v>160</v>
      </c>
      <c r="D66" s="69">
        <f t="shared" si="56"/>
        <v>2005</v>
      </c>
      <c r="E66" s="69">
        <f t="shared" si="57"/>
        <v>2006</v>
      </c>
      <c r="F66" s="2" t="s">
        <v>193</v>
      </c>
      <c r="G66" s="99" t="s">
        <v>179</v>
      </c>
      <c r="H66" s="3">
        <v>29</v>
      </c>
      <c r="I66" s="3">
        <v>50</v>
      </c>
      <c r="J66" s="4">
        <f t="shared" si="50"/>
        <v>79</v>
      </c>
      <c r="K66" s="23">
        <v>39</v>
      </c>
      <c r="L66" s="23">
        <v>50</v>
      </c>
      <c r="M66" s="23">
        <f t="shared" si="54"/>
        <v>89</v>
      </c>
    </row>
    <row r="67" spans="1:13" ht="13.5" customHeight="1" x14ac:dyDescent="0.3">
      <c r="A67" s="73">
        <f t="shared" si="55"/>
        <v>62</v>
      </c>
      <c r="B67" s="2" t="s">
        <v>222</v>
      </c>
      <c r="C67" s="69" t="s">
        <v>160</v>
      </c>
      <c r="D67" s="69">
        <f t="shared" si="56"/>
        <v>2003</v>
      </c>
      <c r="E67" s="69">
        <f t="shared" si="57"/>
        <v>2004</v>
      </c>
      <c r="F67" s="2" t="s">
        <v>194</v>
      </c>
      <c r="G67" s="99" t="s">
        <v>180</v>
      </c>
      <c r="H67" s="3">
        <v>29</v>
      </c>
      <c r="I67" s="3">
        <v>50</v>
      </c>
      <c r="J67" s="4">
        <f t="shared" si="50"/>
        <v>79</v>
      </c>
      <c r="K67" s="23">
        <v>39</v>
      </c>
      <c r="L67" s="23">
        <v>50</v>
      </c>
      <c r="M67" s="23">
        <f t="shared" si="51"/>
        <v>89</v>
      </c>
    </row>
    <row r="68" spans="1:13" ht="13.5" customHeight="1" x14ac:dyDescent="0.3">
      <c r="A68" s="73">
        <f t="shared" si="55"/>
        <v>63</v>
      </c>
      <c r="B68" s="2" t="s">
        <v>222</v>
      </c>
      <c r="C68" s="69" t="s">
        <v>160</v>
      </c>
      <c r="D68" s="69">
        <v>2000</v>
      </c>
      <c r="E68" s="69">
        <f t="shared" si="57"/>
        <v>2002</v>
      </c>
      <c r="F68" s="2" t="s">
        <v>195</v>
      </c>
      <c r="G68" s="99" t="s">
        <v>174</v>
      </c>
      <c r="H68" s="3">
        <v>29</v>
      </c>
      <c r="I68" s="3">
        <v>50</v>
      </c>
      <c r="J68" s="4">
        <f t="shared" si="50"/>
        <v>79</v>
      </c>
      <c r="K68" s="23">
        <v>39</v>
      </c>
      <c r="L68" s="23">
        <v>50</v>
      </c>
      <c r="M68" s="23">
        <f t="shared" si="51"/>
        <v>89</v>
      </c>
    </row>
    <row r="69" spans="1:13" ht="13.5" customHeight="1" x14ac:dyDescent="0.3">
      <c r="A69" s="73">
        <f t="shared" si="55"/>
        <v>64</v>
      </c>
      <c r="B69" s="2" t="s">
        <v>223</v>
      </c>
      <c r="C69" s="69" t="s">
        <v>160</v>
      </c>
      <c r="D69" s="69">
        <v>2000</v>
      </c>
      <c r="E69" s="69">
        <v>2002</v>
      </c>
      <c r="F69" s="2" t="s">
        <v>181</v>
      </c>
      <c r="G69" s="99"/>
      <c r="H69" s="3">
        <v>49</v>
      </c>
      <c r="I69" s="3">
        <v>50</v>
      </c>
      <c r="J69" s="4">
        <f t="shared" si="50"/>
        <v>99</v>
      </c>
      <c r="K69" s="23">
        <v>69</v>
      </c>
      <c r="L69" s="23">
        <v>50</v>
      </c>
      <c r="M69" s="23">
        <f t="shared" si="51"/>
        <v>119</v>
      </c>
    </row>
    <row r="70" spans="1:13" ht="13.5" customHeight="1" x14ac:dyDescent="0.3">
      <c r="A70" s="73">
        <f t="shared" si="55"/>
        <v>65</v>
      </c>
      <c r="B70" s="2" t="s">
        <v>227</v>
      </c>
      <c r="C70" s="69" t="s">
        <v>160</v>
      </c>
      <c r="D70" s="69">
        <v>1993</v>
      </c>
      <c r="E70" s="69">
        <v>1999</v>
      </c>
      <c r="F70" s="2" t="s">
        <v>204</v>
      </c>
      <c r="G70" s="99"/>
      <c r="H70" s="3">
        <v>29</v>
      </c>
      <c r="I70" s="3">
        <v>25</v>
      </c>
      <c r="J70" s="4">
        <f t="shared" si="50"/>
        <v>54</v>
      </c>
      <c r="K70" s="23">
        <v>39</v>
      </c>
      <c r="L70" s="23">
        <v>25</v>
      </c>
      <c r="M70" s="23">
        <f t="shared" si="51"/>
        <v>64</v>
      </c>
    </row>
    <row r="71" spans="1:13" ht="13.5" customHeight="1" x14ac:dyDescent="0.3">
      <c r="A71" s="73">
        <f t="shared" si="55"/>
        <v>66</v>
      </c>
      <c r="B71" s="2" t="s">
        <v>244</v>
      </c>
      <c r="C71" s="69" t="s">
        <v>160</v>
      </c>
      <c r="D71" s="69">
        <v>1993</v>
      </c>
      <c r="E71" s="69">
        <v>1999</v>
      </c>
      <c r="F71" s="2" t="s">
        <v>182</v>
      </c>
      <c r="G71" s="99"/>
      <c r="H71" s="3">
        <v>49</v>
      </c>
      <c r="I71" s="3">
        <v>25</v>
      </c>
      <c r="J71" s="4">
        <f t="shared" si="50"/>
        <v>74</v>
      </c>
      <c r="K71" s="23">
        <v>69</v>
      </c>
      <c r="L71" s="23">
        <v>25</v>
      </c>
      <c r="M71" s="23">
        <f t="shared" si="51"/>
        <v>94</v>
      </c>
    </row>
    <row r="72" spans="1:13" ht="13.5" customHeight="1" x14ac:dyDescent="0.3">
      <c r="A72" s="73">
        <f t="shared" si="55"/>
        <v>67</v>
      </c>
      <c r="B72" s="2" t="s">
        <v>222</v>
      </c>
      <c r="C72" s="69" t="s">
        <v>160</v>
      </c>
      <c r="D72" s="69">
        <v>1999</v>
      </c>
      <c r="E72" s="69">
        <v>1900</v>
      </c>
      <c r="F72" s="2" t="s">
        <v>157</v>
      </c>
      <c r="G72" s="99"/>
      <c r="H72" s="3">
        <v>29</v>
      </c>
      <c r="I72" s="3">
        <v>50</v>
      </c>
      <c r="J72" s="4">
        <f t="shared" si="50"/>
        <v>79</v>
      </c>
      <c r="K72" s="23">
        <v>39</v>
      </c>
      <c r="L72" s="23">
        <v>50</v>
      </c>
      <c r="M72" s="23">
        <f t="shared" si="51"/>
        <v>89</v>
      </c>
    </row>
    <row r="73" spans="1:13" ht="13.5" customHeight="1" x14ac:dyDescent="0.3">
      <c r="A73" s="73">
        <f t="shared" si="55"/>
        <v>68</v>
      </c>
      <c r="B73" s="2" t="s">
        <v>223</v>
      </c>
      <c r="C73" s="69" t="s">
        <v>160</v>
      </c>
      <c r="D73" s="69">
        <v>1999</v>
      </c>
      <c r="E73" s="69">
        <v>1900</v>
      </c>
      <c r="F73" s="2" t="s">
        <v>183</v>
      </c>
      <c r="G73" s="99"/>
      <c r="H73" s="3">
        <v>49</v>
      </c>
      <c r="I73" s="3">
        <v>50</v>
      </c>
      <c r="J73" s="4">
        <f t="shared" si="50"/>
        <v>99</v>
      </c>
      <c r="K73" s="23">
        <v>69</v>
      </c>
      <c r="L73" s="23">
        <v>50</v>
      </c>
      <c r="M73" s="23">
        <f t="shared" si="51"/>
        <v>119</v>
      </c>
    </row>
    <row r="74" spans="1:13" ht="13.5" customHeight="1" x14ac:dyDescent="0.3">
      <c r="A74" s="73">
        <f t="shared" si="55"/>
        <v>69</v>
      </c>
      <c r="B74" s="2" t="s">
        <v>256</v>
      </c>
      <c r="C74" s="69" t="s">
        <v>160</v>
      </c>
      <c r="D74" s="69">
        <v>1992</v>
      </c>
      <c r="E74" s="69">
        <v>1900</v>
      </c>
      <c r="F74" s="2" t="s">
        <v>151</v>
      </c>
      <c r="G74" s="99"/>
      <c r="H74" s="3">
        <v>29</v>
      </c>
      <c r="I74" s="3">
        <v>25</v>
      </c>
      <c r="J74" s="4">
        <f t="shared" si="50"/>
        <v>54</v>
      </c>
      <c r="K74" s="23">
        <v>39</v>
      </c>
      <c r="L74" s="23">
        <v>25</v>
      </c>
      <c r="M74" s="23">
        <f t="shared" si="51"/>
        <v>64</v>
      </c>
    </row>
    <row r="75" spans="1:13" ht="13.5" customHeight="1" x14ac:dyDescent="0.3">
      <c r="A75" s="73">
        <f t="shared" si="55"/>
        <v>70</v>
      </c>
      <c r="B75" s="2" t="s">
        <v>257</v>
      </c>
      <c r="C75" s="69" t="s">
        <v>160</v>
      </c>
      <c r="D75" s="69">
        <v>1992</v>
      </c>
      <c r="E75" s="69">
        <v>1900</v>
      </c>
      <c r="F75" s="2" t="s">
        <v>184</v>
      </c>
      <c r="G75" s="99"/>
      <c r="H75" s="3">
        <v>49</v>
      </c>
      <c r="I75" s="3">
        <v>25</v>
      </c>
      <c r="J75" s="4">
        <f t="shared" si="50"/>
        <v>74</v>
      </c>
      <c r="K75" s="23">
        <v>69</v>
      </c>
      <c r="L75" s="23">
        <v>25</v>
      </c>
      <c r="M75" s="23">
        <f t="shared" si="51"/>
        <v>94</v>
      </c>
    </row>
    <row r="76" spans="1:13" ht="13.5" customHeight="1" x14ac:dyDescent="0.3">
      <c r="A76" s="73">
        <f t="shared" si="55"/>
        <v>71</v>
      </c>
      <c r="B76" s="2" t="s">
        <v>212</v>
      </c>
      <c r="C76" s="69" t="s">
        <v>160</v>
      </c>
      <c r="D76" s="69">
        <v>1900</v>
      </c>
      <c r="E76" s="69">
        <v>2013</v>
      </c>
      <c r="F76" s="2" t="s">
        <v>10</v>
      </c>
      <c r="G76" s="99"/>
      <c r="H76" s="3">
        <v>29</v>
      </c>
      <c r="I76" s="3">
        <v>15</v>
      </c>
      <c r="J76" s="4">
        <f t="shared" si="50"/>
        <v>44</v>
      </c>
      <c r="K76" s="23">
        <v>39</v>
      </c>
      <c r="L76" s="23">
        <v>15</v>
      </c>
      <c r="M76" s="23">
        <f t="shared" si="51"/>
        <v>54</v>
      </c>
    </row>
    <row r="77" spans="1:13" x14ac:dyDescent="0.3">
      <c r="B77" s="31" t="s">
        <v>14</v>
      </c>
      <c r="C77" s="85" t="str">
        <f>C2</f>
        <v>Compé.</v>
      </c>
      <c r="D77" s="9" t="str">
        <f t="shared" ref="D77:G77" si="58">D2</f>
        <v>inf.</v>
      </c>
      <c r="E77" s="85" t="str">
        <f t="shared" si="58"/>
        <v>sup.</v>
      </c>
      <c r="F77" s="9">
        <f t="shared" si="58"/>
        <v>2021</v>
      </c>
      <c r="G77" s="85" t="str">
        <f t="shared" si="58"/>
        <v>Avant</v>
      </c>
      <c r="H77" s="9" t="str">
        <f>H2</f>
        <v>Adhésion</v>
      </c>
      <c r="I77" s="9" t="str">
        <f>I2</f>
        <v>Lic. SFQ</v>
      </c>
      <c r="J77" s="85" t="str">
        <f>J2</f>
        <v>Total</v>
      </c>
      <c r="K77" s="24" t="str">
        <f>H77</f>
        <v>Adhésion</v>
      </c>
      <c r="L77" s="24" t="str">
        <f>I77</f>
        <v>Lic. SFQ</v>
      </c>
      <c r="M77" s="24" t="str">
        <f>J77</f>
        <v>Total</v>
      </c>
    </row>
    <row r="78" spans="1:13" ht="13.5" customHeight="1" x14ac:dyDescent="0.3">
      <c r="A78" s="73">
        <f>A76+1</f>
        <v>72</v>
      </c>
      <c r="B78" s="2" t="s">
        <v>8</v>
      </c>
      <c r="C78" s="69" t="s">
        <v>154</v>
      </c>
      <c r="D78" s="69"/>
      <c r="E78" s="69"/>
      <c r="F78" s="2"/>
      <c r="G78" s="2"/>
      <c r="H78" s="3">
        <v>15</v>
      </c>
      <c r="I78" s="3">
        <v>0</v>
      </c>
      <c r="J78" s="5">
        <f>SUM(H78:I78)</f>
        <v>15</v>
      </c>
      <c r="K78" s="22">
        <f>H78</f>
        <v>15</v>
      </c>
      <c r="L78" s="22">
        <f>I78</f>
        <v>0</v>
      </c>
      <c r="M78" s="22">
        <f>SUM(K78:L78)</f>
        <v>15</v>
      </c>
    </row>
    <row r="79" spans="1:13" ht="13.5" customHeight="1" x14ac:dyDescent="0.3">
      <c r="A79" s="73">
        <f>A78+1</f>
        <v>73</v>
      </c>
      <c r="B79" s="2" t="s">
        <v>17</v>
      </c>
      <c r="C79" s="69" t="s">
        <v>154</v>
      </c>
      <c r="D79" s="69"/>
      <c r="E79" s="69"/>
      <c r="F79" s="2"/>
      <c r="G79" s="2"/>
      <c r="H79" s="3">
        <v>25</v>
      </c>
      <c r="I79" s="3">
        <v>0</v>
      </c>
      <c r="J79" s="5">
        <f>SUM(H79:I79)</f>
        <v>25</v>
      </c>
      <c r="K79" s="22">
        <v>15</v>
      </c>
      <c r="L79" s="22">
        <v>0</v>
      </c>
      <c r="M79" s="22">
        <f t="shared" ref="M79:M80" si="59">SUM(K79:L79)</f>
        <v>15</v>
      </c>
    </row>
    <row r="80" spans="1:13" ht="13.5" customHeight="1" x14ac:dyDescent="0.3">
      <c r="A80" s="73">
        <f>A79+1</f>
        <v>74</v>
      </c>
      <c r="B80" s="2" t="s">
        <v>287</v>
      </c>
      <c r="C80" s="69" t="s">
        <v>154</v>
      </c>
      <c r="D80" s="69"/>
      <c r="E80" s="69"/>
      <c r="F80" s="2"/>
      <c r="G80" s="2"/>
      <c r="H80" s="3">
        <v>29</v>
      </c>
      <c r="I80" s="3">
        <v>0</v>
      </c>
      <c r="J80" s="5">
        <f t="shared" ref="J80" si="60">SUM(H80:I80)</f>
        <v>29</v>
      </c>
      <c r="K80" s="22">
        <v>39</v>
      </c>
      <c r="L80" s="22">
        <f t="shared" ref="L80" si="61">I80</f>
        <v>0</v>
      </c>
      <c r="M80" s="22">
        <f t="shared" si="59"/>
        <v>39</v>
      </c>
    </row>
  </sheetData>
  <sheetProtection algorithmName="SHA-512" hashValue="UoG7KUOJkv4Ln2hRiUK0Eu548arwMVrNtlb46c17xYOdaRkagPfxYW+6XXYXf6xYGLLIvFmh2e4BoVlQ/t7Krg==" saltValue="NO8HFXO0waluAuPVue4TTg==" spinCount="100000" sheet="1" objects="1" scenarios="1"/>
  <mergeCells count="4">
    <mergeCell ref="H1:J1"/>
    <mergeCell ref="K1:M1"/>
    <mergeCell ref="F1:G1"/>
    <mergeCell ref="D1:E1"/>
  </mergeCells>
  <conditionalFormatting sqref="D54:G59 D37:G37 D2:G35 D61:G76 D1 F1 D78:G1048576">
    <cfRule type="expression" dxfId="12" priority="5">
      <formula>$C1="Non"</formula>
    </cfRule>
  </conditionalFormatting>
  <conditionalFormatting sqref="D42:G45 D38:E41">
    <cfRule type="expression" dxfId="11" priority="4">
      <formula>$C38="Non"</formula>
    </cfRule>
  </conditionalFormatting>
  <conditionalFormatting sqref="D50:G52 D46:E49">
    <cfRule type="expression" dxfId="10" priority="3">
      <formula>$C46="Non"</formula>
    </cfRule>
  </conditionalFormatting>
  <conditionalFormatting sqref="F38:G41">
    <cfRule type="expression" dxfId="9" priority="2">
      <formula>$C38="Non"</formula>
    </cfRule>
  </conditionalFormatting>
  <conditionalFormatting sqref="F46:G49">
    <cfRule type="expression" dxfId="8" priority="1">
      <formula>$C46="Non"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2022-2023</oddHeader>
    <oddFooter>&amp;L&amp;8Date: &amp;D&amp;R&amp;8&amp;Z&amp;F</oddFooter>
  </headerFooter>
  <rowBreaks count="2" manualBreakCount="2">
    <brk id="35"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1"/>
  <sheetViews>
    <sheetView showGridLines="0" zoomScaleNormal="100" workbookViewId="0">
      <selection activeCell="F17" sqref="F17"/>
    </sheetView>
  </sheetViews>
  <sheetFormatPr baseColWidth="10" defaultColWidth="11.44140625" defaultRowHeight="14.4" x14ac:dyDescent="0.3"/>
  <cols>
    <col min="1" max="1" width="2.5546875" style="73" customWidth="1"/>
    <col min="2" max="2" width="13.5546875" style="86" customWidth="1"/>
    <col min="3" max="3" width="22.33203125" customWidth="1"/>
    <col min="4" max="4" width="7.109375" style="68" customWidth="1"/>
    <col min="5" max="6" width="6.88671875" style="68" customWidth="1"/>
    <col min="7" max="8" width="20.109375" customWidth="1"/>
    <col min="9" max="9" width="25.5546875" customWidth="1"/>
  </cols>
  <sheetData>
    <row r="1" spans="1:9" ht="13.5" customHeight="1" x14ac:dyDescent="0.3">
      <c r="B1" s="40" t="s">
        <v>213</v>
      </c>
      <c r="C1" s="40" t="s">
        <v>15</v>
      </c>
      <c r="D1" s="88" t="s">
        <v>190</v>
      </c>
      <c r="E1" s="88" t="s">
        <v>186</v>
      </c>
      <c r="F1" s="88" t="s">
        <v>187</v>
      </c>
      <c r="G1" s="88">
        <v>2022</v>
      </c>
      <c r="H1" s="88" t="s">
        <v>196</v>
      </c>
      <c r="I1" s="89" t="s">
        <v>214</v>
      </c>
    </row>
    <row r="2" spans="1:9" ht="13.5" customHeight="1" x14ac:dyDescent="0.3">
      <c r="A2" s="73">
        <v>1</v>
      </c>
      <c r="B2" s="87" t="s">
        <v>12</v>
      </c>
      <c r="C2" s="2" t="s">
        <v>191</v>
      </c>
      <c r="D2" s="69" t="s">
        <v>154</v>
      </c>
      <c r="E2" s="69"/>
      <c r="F2" s="69"/>
      <c r="G2" s="2"/>
      <c r="H2" s="99"/>
      <c r="I2" s="2" t="s">
        <v>229</v>
      </c>
    </row>
    <row r="3" spans="1:9" ht="13.5" customHeight="1" x14ac:dyDescent="0.3">
      <c r="A3" s="73">
        <f>A2+1</f>
        <v>2</v>
      </c>
      <c r="B3" s="87" t="s">
        <v>12</v>
      </c>
      <c r="C3" s="2" t="s">
        <v>155</v>
      </c>
      <c r="D3" s="69" t="s">
        <v>154</v>
      </c>
      <c r="E3" s="69"/>
      <c r="F3" s="69"/>
      <c r="G3" s="2"/>
      <c r="H3" s="99"/>
      <c r="I3" s="2" t="s">
        <v>235</v>
      </c>
    </row>
    <row r="4" spans="1:9" ht="13.5" customHeight="1" x14ac:dyDescent="0.3">
      <c r="A4" s="73">
        <f t="shared" ref="A4:A33" si="0">A3+1</f>
        <v>3</v>
      </c>
      <c r="B4" s="87" t="s">
        <v>12</v>
      </c>
      <c r="C4" s="2" t="s">
        <v>205</v>
      </c>
      <c r="D4" s="69" t="s">
        <v>160</v>
      </c>
      <c r="E4" s="69">
        <v>1991</v>
      </c>
      <c r="F4" s="69">
        <v>2008</v>
      </c>
      <c r="G4" s="2" t="s">
        <v>216</v>
      </c>
      <c r="H4" s="99" t="s">
        <v>217</v>
      </c>
      <c r="I4" s="2" t="s">
        <v>230</v>
      </c>
    </row>
    <row r="5" spans="1:9" ht="13.5" customHeight="1" x14ac:dyDescent="0.3">
      <c r="A5" s="73">
        <f t="shared" si="0"/>
        <v>4</v>
      </c>
      <c r="B5" s="87" t="s">
        <v>12</v>
      </c>
      <c r="C5" s="2" t="s">
        <v>161</v>
      </c>
      <c r="D5" s="69" t="s">
        <v>160</v>
      </c>
      <c r="E5" s="69">
        <v>1900</v>
      </c>
      <c r="F5" s="69">
        <v>1999</v>
      </c>
      <c r="G5" s="2" t="s">
        <v>218</v>
      </c>
      <c r="H5" s="99" t="s">
        <v>218</v>
      </c>
      <c r="I5" s="2" t="s">
        <v>231</v>
      </c>
    </row>
    <row r="6" spans="1:9" ht="13.5" customHeight="1" x14ac:dyDescent="0.3">
      <c r="A6" s="73">
        <f t="shared" si="0"/>
        <v>5</v>
      </c>
      <c r="B6" s="87" t="s">
        <v>12</v>
      </c>
      <c r="C6" s="2" t="s">
        <v>162</v>
      </c>
      <c r="D6" s="69" t="s">
        <v>154</v>
      </c>
      <c r="E6" s="69"/>
      <c r="F6" s="69"/>
      <c r="G6" s="2"/>
      <c r="H6" s="99"/>
      <c r="I6" s="2" t="s">
        <v>232</v>
      </c>
    </row>
    <row r="7" spans="1:9" ht="13.5" customHeight="1" x14ac:dyDescent="0.3">
      <c r="A7" s="73">
        <f t="shared" si="0"/>
        <v>6</v>
      </c>
      <c r="B7" s="87" t="s">
        <v>12</v>
      </c>
      <c r="C7" s="2" t="s">
        <v>206</v>
      </c>
      <c r="D7" s="69" t="s">
        <v>160</v>
      </c>
      <c r="E7" s="69">
        <v>1991</v>
      </c>
      <c r="F7" s="69">
        <v>2008</v>
      </c>
      <c r="G7" s="2" t="s">
        <v>216</v>
      </c>
      <c r="H7" s="99" t="s">
        <v>217</v>
      </c>
      <c r="I7" s="2" t="s">
        <v>230</v>
      </c>
    </row>
    <row r="8" spans="1:9" ht="13.5" customHeight="1" x14ac:dyDescent="0.3">
      <c r="A8" s="73">
        <f t="shared" si="0"/>
        <v>7</v>
      </c>
      <c r="B8" s="87" t="s">
        <v>12</v>
      </c>
      <c r="C8" s="2" t="s">
        <v>163</v>
      </c>
      <c r="D8" s="69" t="s">
        <v>160</v>
      </c>
      <c r="E8" s="69">
        <v>1900</v>
      </c>
      <c r="F8" s="69">
        <v>1999</v>
      </c>
      <c r="G8" s="2" t="s">
        <v>218</v>
      </c>
      <c r="H8" s="99" t="s">
        <v>218</v>
      </c>
      <c r="I8" s="2" t="s">
        <v>231</v>
      </c>
    </row>
    <row r="9" spans="1:9" ht="13.5" customHeight="1" x14ac:dyDescent="0.3">
      <c r="A9" s="73">
        <f t="shared" si="0"/>
        <v>8</v>
      </c>
      <c r="B9" s="87" t="s">
        <v>12</v>
      </c>
      <c r="C9" s="2" t="s">
        <v>164</v>
      </c>
      <c r="D9" s="69" t="s">
        <v>154</v>
      </c>
      <c r="E9" s="69"/>
      <c r="F9" s="69"/>
      <c r="G9" s="2"/>
      <c r="H9" s="99"/>
      <c r="I9" s="2" t="s">
        <v>233</v>
      </c>
    </row>
    <row r="10" spans="1:9" ht="13.5" customHeight="1" x14ac:dyDescent="0.3">
      <c r="A10" s="73">
        <f t="shared" si="0"/>
        <v>9</v>
      </c>
      <c r="B10" s="87" t="s">
        <v>12</v>
      </c>
      <c r="C10" s="2" t="s">
        <v>207</v>
      </c>
      <c r="D10" s="69" t="s">
        <v>160</v>
      </c>
      <c r="E10" s="69">
        <v>1991</v>
      </c>
      <c r="F10" s="69">
        <v>2006</v>
      </c>
      <c r="G10" s="2" t="s">
        <v>216</v>
      </c>
      <c r="H10" s="99" t="s">
        <v>217</v>
      </c>
      <c r="I10" s="2" t="s">
        <v>230</v>
      </c>
    </row>
    <row r="11" spans="1:9" ht="13.5" customHeight="1" x14ac:dyDescent="0.3">
      <c r="A11" s="73">
        <f t="shared" si="0"/>
        <v>10</v>
      </c>
      <c r="B11" s="87" t="s">
        <v>12</v>
      </c>
      <c r="C11" s="2" t="s">
        <v>165</v>
      </c>
      <c r="D11" s="69" t="s">
        <v>160</v>
      </c>
      <c r="E11" s="69">
        <v>1900</v>
      </c>
      <c r="F11" s="69">
        <v>1999</v>
      </c>
      <c r="G11" s="2" t="s">
        <v>218</v>
      </c>
      <c r="H11" s="99" t="s">
        <v>218</v>
      </c>
      <c r="I11" s="2" t="s">
        <v>231</v>
      </c>
    </row>
    <row r="12" spans="1:9" ht="13.5" customHeight="1" x14ac:dyDescent="0.3">
      <c r="A12" s="73">
        <f t="shared" si="0"/>
        <v>11</v>
      </c>
      <c r="B12" s="87" t="s">
        <v>12</v>
      </c>
      <c r="C12" s="2" t="s">
        <v>166</v>
      </c>
      <c r="D12" s="69" t="s">
        <v>154</v>
      </c>
      <c r="E12" s="69"/>
      <c r="F12" s="69"/>
      <c r="G12" s="2"/>
      <c r="H12" s="99"/>
      <c r="I12" s="2" t="s">
        <v>234</v>
      </c>
    </row>
    <row r="13" spans="1:9" ht="13.5" customHeight="1" x14ac:dyDescent="0.3">
      <c r="A13" s="73">
        <f t="shared" si="0"/>
        <v>12</v>
      </c>
      <c r="B13" s="87" t="s">
        <v>12</v>
      </c>
      <c r="C13" s="2" t="s">
        <v>208</v>
      </c>
      <c r="D13" s="69" t="s">
        <v>160</v>
      </c>
      <c r="E13" s="69">
        <v>1991</v>
      </c>
      <c r="F13" s="69">
        <v>2006</v>
      </c>
      <c r="G13" s="2" t="s">
        <v>216</v>
      </c>
      <c r="H13" s="99" t="s">
        <v>217</v>
      </c>
      <c r="I13" s="2" t="s">
        <v>230</v>
      </c>
    </row>
    <row r="14" spans="1:9" ht="13.5" customHeight="1" x14ac:dyDescent="0.3">
      <c r="A14" s="73">
        <f t="shared" si="0"/>
        <v>13</v>
      </c>
      <c r="B14" s="87" t="s">
        <v>12</v>
      </c>
      <c r="C14" s="2" t="s">
        <v>167</v>
      </c>
      <c r="D14" s="69" t="s">
        <v>160</v>
      </c>
      <c r="E14" s="69">
        <v>1900</v>
      </c>
      <c r="F14" s="69">
        <v>1999</v>
      </c>
      <c r="G14" s="2" t="s">
        <v>218</v>
      </c>
      <c r="H14" s="99" t="s">
        <v>218</v>
      </c>
      <c r="I14" s="2" t="s">
        <v>231</v>
      </c>
    </row>
    <row r="15" spans="1:9" ht="13.5" customHeight="1" x14ac:dyDescent="0.3">
      <c r="A15" s="73">
        <f t="shared" si="0"/>
        <v>14</v>
      </c>
      <c r="B15" s="87" t="s">
        <v>13</v>
      </c>
      <c r="C15" s="2" t="s">
        <v>152</v>
      </c>
      <c r="D15" s="69" t="s">
        <v>154</v>
      </c>
      <c r="E15" s="69"/>
      <c r="F15" s="69"/>
      <c r="G15" s="2"/>
      <c r="H15" s="99"/>
      <c r="I15" s="2" t="s">
        <v>236</v>
      </c>
    </row>
    <row r="16" spans="1:9" ht="13.5" customHeight="1" x14ac:dyDescent="0.3">
      <c r="A16" s="73">
        <f t="shared" si="0"/>
        <v>15</v>
      </c>
      <c r="B16" s="87" t="s">
        <v>13</v>
      </c>
      <c r="C16" s="2" t="s">
        <v>209</v>
      </c>
      <c r="D16" s="69" t="s">
        <v>160</v>
      </c>
      <c r="E16" s="69">
        <v>1991</v>
      </c>
      <c r="F16" s="69">
        <v>2006</v>
      </c>
      <c r="G16" s="2" t="s">
        <v>216</v>
      </c>
      <c r="H16" s="99" t="s">
        <v>217</v>
      </c>
      <c r="I16" s="2" t="s">
        <v>230</v>
      </c>
    </row>
    <row r="17" spans="1:9" ht="13.5" customHeight="1" x14ac:dyDescent="0.3">
      <c r="A17" s="73">
        <f t="shared" si="0"/>
        <v>16</v>
      </c>
      <c r="B17" s="87" t="s">
        <v>13</v>
      </c>
      <c r="C17" s="2" t="s">
        <v>168</v>
      </c>
      <c r="D17" s="69" t="s">
        <v>160</v>
      </c>
      <c r="E17" s="69">
        <v>1900</v>
      </c>
      <c r="F17" s="69">
        <v>1999</v>
      </c>
      <c r="G17" s="2" t="s">
        <v>218</v>
      </c>
      <c r="H17" s="99" t="s">
        <v>218</v>
      </c>
      <c r="I17" s="2" t="s">
        <v>231</v>
      </c>
    </row>
    <row r="18" spans="1:9" ht="13.5" customHeight="1" x14ac:dyDescent="0.3">
      <c r="A18" s="73">
        <f t="shared" si="0"/>
        <v>17</v>
      </c>
      <c r="B18" s="87" t="s">
        <v>13</v>
      </c>
      <c r="C18" s="2" t="s">
        <v>237</v>
      </c>
      <c r="D18" s="69" t="s">
        <v>154</v>
      </c>
      <c r="E18" s="69"/>
      <c r="F18" s="69"/>
      <c r="G18" s="2"/>
      <c r="H18" s="99"/>
      <c r="I18" s="2" t="s">
        <v>240</v>
      </c>
    </row>
    <row r="19" spans="1:9" ht="13.5" customHeight="1" x14ac:dyDescent="0.3">
      <c r="A19" s="73">
        <f t="shared" si="0"/>
        <v>18</v>
      </c>
      <c r="B19" s="87" t="s">
        <v>13</v>
      </c>
      <c r="C19" s="2" t="s">
        <v>238</v>
      </c>
      <c r="D19" s="69" t="s">
        <v>160</v>
      </c>
      <c r="E19" s="69">
        <v>1991</v>
      </c>
      <c r="F19" s="69">
        <v>2006</v>
      </c>
      <c r="G19" s="2" t="s">
        <v>216</v>
      </c>
      <c r="H19" s="99" t="s">
        <v>217</v>
      </c>
      <c r="I19" s="2" t="s">
        <v>230</v>
      </c>
    </row>
    <row r="20" spans="1:9" ht="13.5" customHeight="1" x14ac:dyDescent="0.3">
      <c r="A20" s="73">
        <f t="shared" si="0"/>
        <v>19</v>
      </c>
      <c r="B20" s="87" t="s">
        <v>13</v>
      </c>
      <c r="C20" s="2" t="s">
        <v>239</v>
      </c>
      <c r="D20" s="69" t="s">
        <v>160</v>
      </c>
      <c r="E20" s="69">
        <v>1900</v>
      </c>
      <c r="F20" s="69">
        <v>1999</v>
      </c>
      <c r="G20" s="2" t="s">
        <v>218</v>
      </c>
      <c r="H20" s="99" t="s">
        <v>218</v>
      </c>
      <c r="I20" s="2" t="s">
        <v>231</v>
      </c>
    </row>
    <row r="21" spans="1:9" ht="13.5" customHeight="1" x14ac:dyDescent="0.3">
      <c r="A21" s="73">
        <f t="shared" si="0"/>
        <v>20</v>
      </c>
      <c r="B21" s="87" t="s">
        <v>215</v>
      </c>
      <c r="C21" s="2" t="s">
        <v>197</v>
      </c>
      <c r="D21" s="69" t="s">
        <v>154</v>
      </c>
      <c r="E21" s="69"/>
      <c r="F21" s="69"/>
      <c r="G21" s="2"/>
      <c r="H21" s="99"/>
      <c r="I21" s="2" t="s">
        <v>241</v>
      </c>
    </row>
    <row r="22" spans="1:9" ht="13.5" customHeight="1" x14ac:dyDescent="0.3">
      <c r="A22" s="73">
        <f t="shared" si="0"/>
        <v>21</v>
      </c>
      <c r="B22" s="87" t="s">
        <v>215</v>
      </c>
      <c r="C22" s="2" t="s">
        <v>198</v>
      </c>
      <c r="D22" s="69" t="s">
        <v>154</v>
      </c>
      <c r="E22" s="69"/>
      <c r="F22" s="69"/>
      <c r="G22" s="2"/>
      <c r="H22" s="99"/>
      <c r="I22" s="2" t="s">
        <v>241</v>
      </c>
    </row>
    <row r="23" spans="1:9" ht="13.5" customHeight="1" x14ac:dyDescent="0.3">
      <c r="A23" s="73">
        <f t="shared" si="0"/>
        <v>22</v>
      </c>
      <c r="B23" s="87" t="s">
        <v>215</v>
      </c>
      <c r="C23" s="2" t="s">
        <v>199</v>
      </c>
      <c r="D23" s="69" t="s">
        <v>154</v>
      </c>
      <c r="E23" s="69"/>
      <c r="F23" s="69"/>
      <c r="G23" s="2"/>
      <c r="H23" s="99"/>
      <c r="I23" s="2" t="s">
        <v>241</v>
      </c>
    </row>
    <row r="24" spans="1:9" ht="13.5" customHeight="1" x14ac:dyDescent="0.3">
      <c r="A24" s="73">
        <f t="shared" si="0"/>
        <v>23</v>
      </c>
      <c r="B24" s="87" t="s">
        <v>215</v>
      </c>
      <c r="C24" s="2" t="s">
        <v>9</v>
      </c>
      <c r="D24" s="69" t="s">
        <v>154</v>
      </c>
      <c r="E24" s="69"/>
      <c r="F24" s="69"/>
      <c r="G24" s="2"/>
      <c r="H24" s="99"/>
      <c r="I24" s="2" t="s">
        <v>242</v>
      </c>
    </row>
    <row r="25" spans="1:9" ht="13.5" customHeight="1" x14ac:dyDescent="0.3">
      <c r="A25" s="73">
        <f t="shared" si="0"/>
        <v>24</v>
      </c>
      <c r="B25" s="87" t="s">
        <v>11</v>
      </c>
      <c r="C25" s="2" t="s">
        <v>243</v>
      </c>
      <c r="D25" s="69" t="s">
        <v>160</v>
      </c>
      <c r="E25" s="69">
        <v>2011</v>
      </c>
      <c r="F25" s="69">
        <v>2016</v>
      </c>
      <c r="G25" s="2" t="s">
        <v>219</v>
      </c>
      <c r="H25" s="99" t="s">
        <v>220</v>
      </c>
      <c r="I25" s="2" t="s">
        <v>245</v>
      </c>
    </row>
    <row r="26" spans="1:9" ht="13.5" customHeight="1" x14ac:dyDescent="0.3">
      <c r="A26" s="73">
        <f t="shared" si="0"/>
        <v>25</v>
      </c>
      <c r="B26" s="87" t="s">
        <v>11</v>
      </c>
      <c r="C26" s="2" t="s">
        <v>221</v>
      </c>
      <c r="D26" s="69" t="s">
        <v>160</v>
      </c>
      <c r="E26" s="69">
        <v>2009</v>
      </c>
      <c r="F26" s="69">
        <v>2010</v>
      </c>
      <c r="G26" s="2" t="s">
        <v>177</v>
      </c>
      <c r="H26" s="99" t="s">
        <v>172</v>
      </c>
      <c r="I26" s="2" t="s">
        <v>246</v>
      </c>
    </row>
    <row r="27" spans="1:9" ht="13.5" customHeight="1" x14ac:dyDescent="0.3">
      <c r="A27" s="73">
        <f t="shared" si="0"/>
        <v>26</v>
      </c>
      <c r="B27" s="87" t="s">
        <v>11</v>
      </c>
      <c r="C27" s="2" t="s">
        <v>222</v>
      </c>
      <c r="D27" s="69" t="s">
        <v>160</v>
      </c>
      <c r="E27" s="69">
        <v>1991</v>
      </c>
      <c r="F27" s="69">
        <v>2008</v>
      </c>
      <c r="G27" s="2" t="s">
        <v>216</v>
      </c>
      <c r="H27" s="99" t="s">
        <v>217</v>
      </c>
      <c r="I27" s="2" t="s">
        <v>230</v>
      </c>
    </row>
    <row r="28" spans="1:9" ht="13.5" customHeight="1" x14ac:dyDescent="0.3">
      <c r="A28" s="73">
        <f t="shared" si="0"/>
        <v>27</v>
      </c>
      <c r="B28" s="87" t="s">
        <v>11</v>
      </c>
      <c r="C28" s="2" t="s">
        <v>224</v>
      </c>
      <c r="D28" s="69" t="s">
        <v>160</v>
      </c>
      <c r="E28" s="69">
        <v>1991</v>
      </c>
      <c r="F28" s="69">
        <v>2000</v>
      </c>
      <c r="G28" s="2" t="s">
        <v>225</v>
      </c>
      <c r="H28" s="99" t="s">
        <v>226</v>
      </c>
      <c r="I28" s="2" t="s">
        <v>230</v>
      </c>
    </row>
    <row r="29" spans="1:9" ht="13.5" customHeight="1" x14ac:dyDescent="0.3">
      <c r="A29" s="73">
        <f t="shared" si="0"/>
        <v>28</v>
      </c>
      <c r="B29" s="87" t="s">
        <v>11</v>
      </c>
      <c r="C29" s="2" t="s">
        <v>256</v>
      </c>
      <c r="D29" s="69" t="s">
        <v>160</v>
      </c>
      <c r="E29" s="69">
        <v>1900</v>
      </c>
      <c r="F29" s="69">
        <v>1999</v>
      </c>
      <c r="G29" s="2" t="s">
        <v>218</v>
      </c>
      <c r="H29" s="99" t="s">
        <v>218</v>
      </c>
      <c r="I29" s="2" t="s">
        <v>231</v>
      </c>
    </row>
    <row r="30" spans="1:9" ht="13.5" customHeight="1" x14ac:dyDescent="0.3">
      <c r="A30" s="73">
        <f t="shared" si="0"/>
        <v>29</v>
      </c>
      <c r="B30" s="87" t="s">
        <v>11</v>
      </c>
      <c r="C30" s="2" t="s">
        <v>258</v>
      </c>
      <c r="D30" s="69" t="s">
        <v>160</v>
      </c>
      <c r="E30" s="69">
        <v>1900</v>
      </c>
      <c r="F30" s="69">
        <v>1999</v>
      </c>
      <c r="G30" s="2" t="s">
        <v>228</v>
      </c>
      <c r="H30" s="99" t="s">
        <v>228</v>
      </c>
      <c r="I30" s="2" t="s">
        <v>231</v>
      </c>
    </row>
    <row r="31" spans="1:9" ht="13.5" customHeight="1" x14ac:dyDescent="0.3">
      <c r="A31" s="73">
        <f t="shared" si="0"/>
        <v>30</v>
      </c>
      <c r="B31" s="87" t="s">
        <v>11</v>
      </c>
      <c r="C31" s="2" t="s">
        <v>212</v>
      </c>
      <c r="D31" s="69" t="s">
        <v>160</v>
      </c>
      <c r="E31" s="69">
        <v>1900</v>
      </c>
      <c r="F31" s="69">
        <v>2013</v>
      </c>
      <c r="G31" s="2" t="s">
        <v>10</v>
      </c>
      <c r="H31" s="99" t="s">
        <v>10</v>
      </c>
      <c r="I31" s="2" t="s">
        <v>230</v>
      </c>
    </row>
    <row r="32" spans="1:9" ht="13.5" customHeight="1" x14ac:dyDescent="0.3">
      <c r="A32" s="73">
        <f t="shared" si="0"/>
        <v>31</v>
      </c>
      <c r="B32" s="87" t="s">
        <v>14</v>
      </c>
      <c r="C32" s="2" t="s">
        <v>8</v>
      </c>
      <c r="D32" s="69" t="s">
        <v>154</v>
      </c>
      <c r="E32" s="69"/>
      <c r="F32" s="69"/>
      <c r="G32" s="2"/>
      <c r="H32" s="99"/>
      <c r="I32" s="2" t="s">
        <v>248</v>
      </c>
    </row>
    <row r="33" spans="1:9" ht="13.5" customHeight="1" x14ac:dyDescent="0.3">
      <c r="A33" s="73">
        <f t="shared" si="0"/>
        <v>32</v>
      </c>
      <c r="B33" s="87" t="s">
        <v>14</v>
      </c>
      <c r="C33" s="2" t="s">
        <v>17</v>
      </c>
      <c r="D33" s="69" t="s">
        <v>154</v>
      </c>
      <c r="E33" s="69"/>
      <c r="F33" s="69"/>
      <c r="G33" s="2"/>
      <c r="H33" s="99"/>
      <c r="I33" s="2" t="s">
        <v>247</v>
      </c>
    </row>
    <row r="34" spans="1:9" ht="13.5" customHeight="1" x14ac:dyDescent="0.3"/>
    <row r="35" spans="1:9" x14ac:dyDescent="0.3">
      <c r="B35" s="86" t="s">
        <v>254</v>
      </c>
    </row>
    <row r="36" spans="1:9" ht="13.5" customHeight="1" x14ac:dyDescent="0.3">
      <c r="B36" s="93" t="s">
        <v>250</v>
      </c>
      <c r="C36" s="91" t="s">
        <v>251</v>
      </c>
      <c r="D36" s="92">
        <v>2022</v>
      </c>
      <c r="E36" s="92" t="s">
        <v>252</v>
      </c>
      <c r="F36" s="92" t="s">
        <v>253</v>
      </c>
    </row>
    <row r="37" spans="1:9" ht="13.5" customHeight="1" x14ac:dyDescent="0.3">
      <c r="B37" s="90">
        <v>2016</v>
      </c>
      <c r="C37" s="2" t="s">
        <v>188</v>
      </c>
      <c r="D37" s="69" t="s">
        <v>170</v>
      </c>
      <c r="E37" s="69">
        <v>29</v>
      </c>
      <c r="F37" s="69">
        <v>34</v>
      </c>
    </row>
    <row r="38" spans="1:9" ht="13.5" customHeight="1" x14ac:dyDescent="0.3">
      <c r="B38" s="90">
        <v>2015</v>
      </c>
      <c r="C38" s="2" t="s">
        <v>188</v>
      </c>
      <c r="D38" s="69" t="s">
        <v>170</v>
      </c>
      <c r="E38" s="69">
        <v>29</v>
      </c>
      <c r="F38" s="69">
        <v>34</v>
      </c>
    </row>
    <row r="39" spans="1:9" ht="13.5" customHeight="1" x14ac:dyDescent="0.3">
      <c r="B39" s="90">
        <v>2014</v>
      </c>
      <c r="C39" s="2" t="s">
        <v>171</v>
      </c>
      <c r="D39" s="69" t="s">
        <v>175</v>
      </c>
      <c r="E39" s="69">
        <v>34</v>
      </c>
      <c r="F39" s="69">
        <v>39</v>
      </c>
    </row>
    <row r="40" spans="1:9" ht="13.5" customHeight="1" x14ac:dyDescent="0.3">
      <c r="B40" s="90">
        <v>2013</v>
      </c>
      <c r="C40" s="2" t="s">
        <v>171</v>
      </c>
      <c r="D40" s="69" t="s">
        <v>175</v>
      </c>
      <c r="E40" s="69">
        <v>34</v>
      </c>
      <c r="F40" s="69">
        <v>39</v>
      </c>
    </row>
    <row r="41" spans="1:9" ht="13.5" customHeight="1" x14ac:dyDescent="0.3">
      <c r="B41" s="90">
        <v>2012</v>
      </c>
      <c r="C41" s="2" t="s">
        <v>178</v>
      </c>
      <c r="D41" s="69" t="s">
        <v>176</v>
      </c>
      <c r="E41" s="69">
        <v>34</v>
      </c>
      <c r="F41" s="69">
        <v>39</v>
      </c>
    </row>
    <row r="42" spans="1:9" ht="13.5" customHeight="1" x14ac:dyDescent="0.3">
      <c r="B42" s="90">
        <v>2011</v>
      </c>
      <c r="C42" s="2" t="s">
        <v>178</v>
      </c>
      <c r="D42" s="69" t="s">
        <v>176</v>
      </c>
      <c r="E42" s="69">
        <v>34</v>
      </c>
      <c r="F42" s="69">
        <v>39</v>
      </c>
    </row>
    <row r="43" spans="1:9" ht="13.5" customHeight="1" x14ac:dyDescent="0.3">
      <c r="B43" s="90">
        <v>2010</v>
      </c>
      <c r="C43" s="2" t="s">
        <v>172</v>
      </c>
      <c r="D43" s="69" t="s">
        <v>177</v>
      </c>
      <c r="E43" s="69">
        <v>49</v>
      </c>
      <c r="F43" s="69">
        <v>54</v>
      </c>
    </row>
    <row r="44" spans="1:9" ht="13.5" customHeight="1" x14ac:dyDescent="0.3">
      <c r="B44" s="90">
        <v>2009</v>
      </c>
      <c r="C44" s="2" t="s">
        <v>172</v>
      </c>
      <c r="D44" s="69" t="s">
        <v>177</v>
      </c>
      <c r="E44" s="69">
        <v>49</v>
      </c>
      <c r="F44" s="69">
        <v>54</v>
      </c>
    </row>
    <row r="45" spans="1:9" ht="13.5" customHeight="1" x14ac:dyDescent="0.3">
      <c r="B45" s="90">
        <v>2008</v>
      </c>
      <c r="C45" s="2" t="s">
        <v>173</v>
      </c>
      <c r="D45" s="69" t="s">
        <v>192</v>
      </c>
      <c r="E45" s="69">
        <v>79</v>
      </c>
      <c r="F45" s="69">
        <v>89</v>
      </c>
    </row>
    <row r="46" spans="1:9" ht="13.5" customHeight="1" x14ac:dyDescent="0.3">
      <c r="B46" s="90">
        <v>2007</v>
      </c>
      <c r="C46" s="2" t="s">
        <v>173</v>
      </c>
      <c r="D46" s="69" t="s">
        <v>192</v>
      </c>
      <c r="E46" s="69">
        <v>79</v>
      </c>
      <c r="F46" s="69">
        <v>89</v>
      </c>
    </row>
    <row r="47" spans="1:9" ht="13.5" customHeight="1" x14ac:dyDescent="0.3">
      <c r="B47" s="90">
        <v>2006</v>
      </c>
      <c r="C47" s="2" t="s">
        <v>179</v>
      </c>
      <c r="D47" s="69" t="s">
        <v>193</v>
      </c>
      <c r="E47" s="69">
        <v>79</v>
      </c>
      <c r="F47" s="69">
        <v>89</v>
      </c>
    </row>
    <row r="48" spans="1:9" ht="13.5" customHeight="1" x14ac:dyDescent="0.3">
      <c r="B48" s="90">
        <v>2005</v>
      </c>
      <c r="C48" s="2" t="s">
        <v>179</v>
      </c>
      <c r="D48" s="69" t="s">
        <v>193</v>
      </c>
      <c r="E48" s="69">
        <v>79</v>
      </c>
      <c r="F48" s="69">
        <v>89</v>
      </c>
    </row>
    <row r="49" spans="1:6" ht="13.5" customHeight="1" x14ac:dyDescent="0.3">
      <c r="B49" s="90">
        <v>2004</v>
      </c>
      <c r="C49" s="2" t="s">
        <v>180</v>
      </c>
      <c r="D49" s="69" t="s">
        <v>194</v>
      </c>
      <c r="E49" s="69">
        <v>79</v>
      </c>
      <c r="F49" s="69">
        <v>89</v>
      </c>
    </row>
    <row r="50" spans="1:6" ht="13.5" customHeight="1" x14ac:dyDescent="0.3">
      <c r="B50" s="90">
        <v>2003</v>
      </c>
      <c r="C50" s="2" t="s">
        <v>180</v>
      </c>
      <c r="D50" s="69" t="s">
        <v>194</v>
      </c>
      <c r="E50" s="69">
        <v>79</v>
      </c>
      <c r="F50" s="69">
        <v>89</v>
      </c>
    </row>
    <row r="51" spans="1:6" ht="13.5" customHeight="1" x14ac:dyDescent="0.3">
      <c r="B51" s="90">
        <v>2002</v>
      </c>
      <c r="C51" s="2" t="s">
        <v>174</v>
      </c>
      <c r="D51" s="69" t="s">
        <v>195</v>
      </c>
      <c r="E51" s="69">
        <v>79</v>
      </c>
      <c r="F51" s="69">
        <v>89</v>
      </c>
    </row>
    <row r="52" spans="1:6" ht="13.5" customHeight="1" x14ac:dyDescent="0.3">
      <c r="B52" s="90">
        <v>2001</v>
      </c>
      <c r="C52" s="2" t="s">
        <v>174</v>
      </c>
      <c r="D52" s="69" t="s">
        <v>195</v>
      </c>
      <c r="E52" s="69">
        <v>79</v>
      </c>
      <c r="F52" s="69">
        <v>89</v>
      </c>
    </row>
    <row r="53" spans="1:6" ht="13.5" customHeight="1" x14ac:dyDescent="0.3">
      <c r="B53" s="90">
        <v>2000</v>
      </c>
      <c r="C53" s="2" t="s">
        <v>174</v>
      </c>
      <c r="D53" s="69" t="s">
        <v>195</v>
      </c>
      <c r="E53" s="69">
        <v>79</v>
      </c>
      <c r="F53" s="69">
        <v>89</v>
      </c>
    </row>
    <row r="54" spans="1:6" ht="13.5" customHeight="1" x14ac:dyDescent="0.3">
      <c r="B54" s="90">
        <v>1999</v>
      </c>
      <c r="C54" s="2" t="s">
        <v>157</v>
      </c>
      <c r="D54" s="69" t="s">
        <v>255</v>
      </c>
      <c r="E54" s="69">
        <v>79</v>
      </c>
      <c r="F54" s="69">
        <v>89</v>
      </c>
    </row>
    <row r="55" spans="1:6" ht="13.5" customHeight="1" x14ac:dyDescent="0.3">
      <c r="B55" s="90">
        <v>1998</v>
      </c>
      <c r="C55" s="2" t="s">
        <v>157</v>
      </c>
      <c r="D55" s="69" t="s">
        <v>255</v>
      </c>
      <c r="E55" s="69">
        <v>79</v>
      </c>
      <c r="F55" s="69">
        <v>89</v>
      </c>
    </row>
    <row r="56" spans="1:6" ht="13.5" customHeight="1" x14ac:dyDescent="0.3">
      <c r="B56" s="90">
        <v>1997</v>
      </c>
      <c r="C56" s="2" t="s">
        <v>157</v>
      </c>
      <c r="D56" s="69" t="s">
        <v>255</v>
      </c>
      <c r="E56" s="69">
        <v>79</v>
      </c>
      <c r="F56" s="69">
        <v>89</v>
      </c>
    </row>
    <row r="57" spans="1:6" ht="13.5" customHeight="1" x14ac:dyDescent="0.3">
      <c r="B57" s="90">
        <v>1996</v>
      </c>
      <c r="C57" s="2" t="s">
        <v>157</v>
      </c>
      <c r="D57" s="69" t="s">
        <v>255</v>
      </c>
      <c r="E57" s="69">
        <v>79</v>
      </c>
      <c r="F57" s="69">
        <v>89</v>
      </c>
    </row>
    <row r="58" spans="1:6" ht="13.5" customHeight="1" x14ac:dyDescent="0.3">
      <c r="B58" s="90">
        <v>1995</v>
      </c>
      <c r="C58" s="2" t="s">
        <v>157</v>
      </c>
      <c r="D58" s="69" t="s">
        <v>255</v>
      </c>
      <c r="E58" s="69">
        <v>79</v>
      </c>
      <c r="F58" s="69">
        <v>89</v>
      </c>
    </row>
    <row r="59" spans="1:6" ht="13.5" customHeight="1" x14ac:dyDescent="0.3">
      <c r="B59" s="90">
        <v>1994</v>
      </c>
      <c r="C59" s="2" t="s">
        <v>157</v>
      </c>
      <c r="D59" s="69" t="s">
        <v>255</v>
      </c>
      <c r="E59" s="69">
        <v>79</v>
      </c>
      <c r="F59" s="69">
        <v>89</v>
      </c>
    </row>
    <row r="60" spans="1:6" ht="13.5" customHeight="1" x14ac:dyDescent="0.3">
      <c r="B60" s="90">
        <v>1993</v>
      </c>
      <c r="C60" s="2" t="s">
        <v>157</v>
      </c>
      <c r="D60" s="69" t="s">
        <v>255</v>
      </c>
      <c r="E60" s="69">
        <v>79</v>
      </c>
      <c r="F60" s="69">
        <v>89</v>
      </c>
    </row>
    <row r="61" spans="1:6" ht="4.5" customHeight="1" x14ac:dyDescent="0.3">
      <c r="A61"/>
      <c r="B61"/>
      <c r="D61"/>
      <c r="E61"/>
      <c r="F61"/>
    </row>
    <row r="62" spans="1:6" ht="13.5" customHeight="1" x14ac:dyDescent="0.3">
      <c r="A62"/>
      <c r="B62" t="s">
        <v>259</v>
      </c>
      <c r="D62"/>
      <c r="E62"/>
      <c r="F62"/>
    </row>
    <row r="63" spans="1:6" ht="13.5" customHeight="1" x14ac:dyDescent="0.3">
      <c r="A63"/>
      <c r="B63" s="91" t="str">
        <f>B36</f>
        <v>Année de naiss.</v>
      </c>
      <c r="C63" s="91" t="str">
        <f t="shared" ref="C63:F63" si="1">C36</f>
        <v>Catégorie (ancienne)</v>
      </c>
      <c r="D63" s="92">
        <f t="shared" si="1"/>
        <v>2022</v>
      </c>
      <c r="E63" s="92" t="str">
        <f t="shared" si="1"/>
        <v>Préf.</v>
      </c>
      <c r="F63" s="92" t="str">
        <f t="shared" si="1"/>
        <v>Régul.</v>
      </c>
    </row>
    <row r="64" spans="1:6" ht="13.5" customHeight="1" x14ac:dyDescent="0.3">
      <c r="B64" s="90">
        <v>1999</v>
      </c>
      <c r="C64" s="2" t="s">
        <v>158</v>
      </c>
      <c r="D64" s="69" t="s">
        <v>260</v>
      </c>
      <c r="E64" s="69">
        <v>54</v>
      </c>
      <c r="F64" s="69">
        <v>64</v>
      </c>
    </row>
    <row r="65" spans="2:6" ht="13.5" customHeight="1" x14ac:dyDescent="0.3">
      <c r="B65" s="90">
        <v>1998</v>
      </c>
      <c r="C65" s="2" t="s">
        <v>158</v>
      </c>
      <c r="D65" s="69" t="s">
        <v>260</v>
      </c>
      <c r="E65" s="69">
        <v>54</v>
      </c>
      <c r="F65" s="69">
        <v>64</v>
      </c>
    </row>
    <row r="66" spans="2:6" ht="13.5" customHeight="1" x14ac:dyDescent="0.3">
      <c r="B66" s="90">
        <v>1977</v>
      </c>
      <c r="C66" s="2" t="s">
        <v>158</v>
      </c>
      <c r="D66" s="69" t="s">
        <v>260</v>
      </c>
      <c r="E66" s="69">
        <v>54</v>
      </c>
      <c r="F66" s="69">
        <v>64</v>
      </c>
    </row>
    <row r="67" spans="2:6" ht="13.5" customHeight="1" x14ac:dyDescent="0.3">
      <c r="B67" s="90">
        <v>1996</v>
      </c>
      <c r="C67" s="2" t="s">
        <v>158</v>
      </c>
      <c r="D67" s="69" t="s">
        <v>260</v>
      </c>
      <c r="E67" s="69">
        <v>54</v>
      </c>
      <c r="F67" s="69">
        <v>64</v>
      </c>
    </row>
    <row r="68" spans="2:6" ht="13.5" customHeight="1" x14ac:dyDescent="0.3">
      <c r="B68" s="90">
        <v>1995</v>
      </c>
      <c r="C68" s="2" t="s">
        <v>158</v>
      </c>
      <c r="D68" s="69" t="s">
        <v>260</v>
      </c>
      <c r="E68" s="69">
        <v>54</v>
      </c>
      <c r="F68" s="69">
        <v>64</v>
      </c>
    </row>
    <row r="69" spans="2:6" ht="13.5" customHeight="1" x14ac:dyDescent="0.3">
      <c r="B69" s="90">
        <v>1994</v>
      </c>
      <c r="C69" s="2" t="s">
        <v>158</v>
      </c>
      <c r="D69" s="69" t="s">
        <v>260</v>
      </c>
      <c r="E69" s="69">
        <v>54</v>
      </c>
      <c r="F69" s="69">
        <v>64</v>
      </c>
    </row>
    <row r="70" spans="2:6" ht="13.5" customHeight="1" x14ac:dyDescent="0.3">
      <c r="B70" s="90">
        <v>1993</v>
      </c>
      <c r="C70" s="2" t="s">
        <v>158</v>
      </c>
      <c r="D70" s="69" t="s">
        <v>260</v>
      </c>
      <c r="E70" s="69">
        <v>54</v>
      </c>
      <c r="F70" s="69">
        <v>64</v>
      </c>
    </row>
    <row r="71" spans="2:6" x14ac:dyDescent="0.3">
      <c r="B71" s="87">
        <v>1992</v>
      </c>
      <c r="C71" s="2" t="s">
        <v>151</v>
      </c>
      <c r="D71" s="69" t="s">
        <v>151</v>
      </c>
      <c r="E71" s="69">
        <v>54</v>
      </c>
      <c r="F71" s="69">
        <v>64</v>
      </c>
    </row>
  </sheetData>
  <sheetProtection algorithmName="SHA-512" hashValue="7qGcX0ohMK0u14v1DisLcCv/fKJ7wQ4mFQRNllcOhGXlIE1J93mLXiCnYsnpnho7b+J6k0c13k7ONLqiLXKMVw==" saltValue="/sS/r5mrDk2HYR3XKD8REw==" spinCount="100000" sheet="1" objects="1" scenarios="1"/>
  <sortState xmlns:xlrd2="http://schemas.microsoft.com/office/spreadsheetml/2017/richdata2" ref="B37:F65">
    <sortCondition descending="1" ref="B37:B65"/>
  </sortState>
  <conditionalFormatting sqref="I1 E72:H1048576 E1:H60 E71 G64:H71">
    <cfRule type="expression" dxfId="7" priority="8">
      <formula>$D1="Non"</formula>
    </cfRule>
  </conditionalFormatting>
  <conditionalFormatting sqref="E64:F64 F65:F71">
    <cfRule type="expression" dxfId="6" priority="2">
      <formula>$D64="Non"</formula>
    </cfRule>
  </conditionalFormatting>
  <conditionalFormatting sqref="E65:E70">
    <cfRule type="expression" dxfId="5" priority="1">
      <formula>$D65="Non"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2022-2023</oddHeader>
    <oddFooter>&amp;L&amp;8Date: &amp;D&amp;R&amp;8&amp;Z&amp;F</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showGridLines="0" view="pageLayout" zoomScaleNormal="100" workbookViewId="0">
      <selection activeCell="E11" sqref="E11"/>
    </sheetView>
  </sheetViews>
  <sheetFormatPr baseColWidth="10" defaultColWidth="11.44140625" defaultRowHeight="14.4" x14ac:dyDescent="0.3"/>
  <cols>
    <col min="1" max="1" width="2.5546875" style="73" customWidth="1"/>
    <col min="2" max="2" width="13.5546875" style="86" customWidth="1"/>
    <col min="3" max="3" width="22.33203125" customWidth="1"/>
    <col min="4" max="4" width="7.109375" style="68" customWidth="1"/>
    <col min="5" max="6" width="6.88671875" style="68" customWidth="1"/>
    <col min="7" max="7" width="23" customWidth="1"/>
  </cols>
  <sheetData>
    <row r="1" spans="1:9" x14ac:dyDescent="0.3">
      <c r="B1" s="86" t="s">
        <v>261</v>
      </c>
    </row>
    <row r="2" spans="1:9" ht="13.5" customHeight="1" x14ac:dyDescent="0.3">
      <c r="B2" s="40" t="s">
        <v>213</v>
      </c>
      <c r="C2" s="40" t="s">
        <v>15</v>
      </c>
      <c r="D2" s="88" t="s">
        <v>190</v>
      </c>
      <c r="E2" s="88" t="s">
        <v>186</v>
      </c>
      <c r="F2" s="88" t="s">
        <v>187</v>
      </c>
      <c r="G2" s="88">
        <v>2021</v>
      </c>
      <c r="H2" s="88" t="s">
        <v>270</v>
      </c>
      <c r="I2" s="88" t="s">
        <v>269</v>
      </c>
    </row>
    <row r="3" spans="1:9" ht="13.5" customHeight="1" x14ac:dyDescent="0.3">
      <c r="A3" s="73">
        <v>1</v>
      </c>
      <c r="B3" s="87" t="s">
        <v>12</v>
      </c>
      <c r="C3" s="2" t="s">
        <v>191</v>
      </c>
      <c r="D3" s="69" t="s">
        <v>154</v>
      </c>
      <c r="E3" s="69"/>
      <c r="F3" s="69"/>
      <c r="G3" s="2"/>
      <c r="H3" s="94">
        <v>0</v>
      </c>
      <c r="I3" s="2">
        <v>0</v>
      </c>
    </row>
    <row r="4" spans="1:9" ht="13.5" customHeight="1" x14ac:dyDescent="0.3">
      <c r="A4" s="73">
        <f>A3+1</f>
        <v>2</v>
      </c>
      <c r="B4" s="87" t="s">
        <v>12</v>
      </c>
      <c r="C4" s="2" t="s">
        <v>155</v>
      </c>
      <c r="D4" s="69" t="s">
        <v>154</v>
      </c>
      <c r="E4" s="69"/>
      <c r="F4" s="69"/>
      <c r="G4" s="2"/>
      <c r="H4" s="94">
        <v>29</v>
      </c>
      <c r="I4" s="94">
        <v>34</v>
      </c>
    </row>
    <row r="5" spans="1:9" ht="13.5" customHeight="1" x14ac:dyDescent="0.3">
      <c r="A5" s="73">
        <f t="shared" ref="A5:A15" si="0">A4+1</f>
        <v>3</v>
      </c>
      <c r="B5" s="87" t="s">
        <v>12</v>
      </c>
      <c r="C5" s="2" t="s">
        <v>264</v>
      </c>
      <c r="D5" s="69" t="s">
        <v>154</v>
      </c>
      <c r="E5" s="69"/>
      <c r="F5" s="69"/>
      <c r="G5" s="2"/>
      <c r="H5" s="94">
        <v>34</v>
      </c>
      <c r="I5" s="94">
        <v>44</v>
      </c>
    </row>
    <row r="6" spans="1:9" ht="13.5" customHeight="1" x14ac:dyDescent="0.3">
      <c r="A6" s="73">
        <f t="shared" si="0"/>
        <v>4</v>
      </c>
      <c r="B6" s="87" t="s">
        <v>12</v>
      </c>
      <c r="C6" s="2" t="s">
        <v>263</v>
      </c>
      <c r="D6" s="69" t="s">
        <v>154</v>
      </c>
      <c r="E6" s="69"/>
      <c r="F6" s="69"/>
      <c r="G6" s="2"/>
      <c r="H6" s="94">
        <v>34</v>
      </c>
      <c r="I6" s="94">
        <v>44</v>
      </c>
    </row>
    <row r="7" spans="1:9" ht="13.5" customHeight="1" x14ac:dyDescent="0.3">
      <c r="A7" s="73">
        <f t="shared" si="0"/>
        <v>5</v>
      </c>
      <c r="B7" s="87" t="s">
        <v>12</v>
      </c>
      <c r="C7" s="2" t="s">
        <v>266</v>
      </c>
      <c r="D7" s="69" t="s">
        <v>154</v>
      </c>
      <c r="E7" s="69"/>
      <c r="F7" s="69"/>
      <c r="G7" s="2"/>
      <c r="H7" s="94">
        <v>29</v>
      </c>
      <c r="I7" s="94">
        <v>39</v>
      </c>
    </row>
    <row r="8" spans="1:9" ht="13.5" customHeight="1" x14ac:dyDescent="0.3">
      <c r="A8" s="73">
        <f t="shared" si="0"/>
        <v>6</v>
      </c>
      <c r="B8" s="87" t="s">
        <v>13</v>
      </c>
      <c r="C8" s="2" t="s">
        <v>265</v>
      </c>
      <c r="D8" s="69" t="s">
        <v>154</v>
      </c>
      <c r="E8" s="69"/>
      <c r="F8" s="69"/>
      <c r="G8" s="2"/>
      <c r="H8" s="94">
        <v>34</v>
      </c>
      <c r="I8" s="94">
        <v>44</v>
      </c>
    </row>
    <row r="9" spans="1:9" ht="13.5" customHeight="1" x14ac:dyDescent="0.3">
      <c r="A9" s="73">
        <f t="shared" si="0"/>
        <v>7</v>
      </c>
      <c r="B9" s="87" t="s">
        <v>13</v>
      </c>
      <c r="C9" s="2" t="s">
        <v>237</v>
      </c>
      <c r="D9" s="69" t="s">
        <v>154</v>
      </c>
      <c r="E9" s="69"/>
      <c r="F9" s="69"/>
      <c r="G9" s="2"/>
      <c r="H9" s="94">
        <v>34</v>
      </c>
      <c r="I9" s="94">
        <v>44</v>
      </c>
    </row>
    <row r="10" spans="1:9" ht="13.5" customHeight="1" x14ac:dyDescent="0.3">
      <c r="A10" s="73">
        <f t="shared" si="0"/>
        <v>8</v>
      </c>
      <c r="B10" s="87" t="s">
        <v>215</v>
      </c>
      <c r="C10" s="2" t="s">
        <v>9</v>
      </c>
      <c r="D10" s="69" t="s">
        <v>154</v>
      </c>
      <c r="E10" s="69"/>
      <c r="F10" s="69"/>
      <c r="G10" s="2"/>
      <c r="H10" s="94">
        <v>29</v>
      </c>
      <c r="I10" s="94">
        <v>34</v>
      </c>
    </row>
    <row r="11" spans="1:9" ht="13.5" customHeight="1" x14ac:dyDescent="0.3">
      <c r="A11" s="73">
        <f t="shared" si="0"/>
        <v>9</v>
      </c>
      <c r="B11" s="87" t="s">
        <v>11</v>
      </c>
      <c r="C11" s="2" t="s">
        <v>262</v>
      </c>
      <c r="D11" s="69" t="s">
        <v>160</v>
      </c>
      <c r="E11" s="69">
        <v>1991</v>
      </c>
      <c r="F11" s="69">
        <v>2006</v>
      </c>
      <c r="G11" s="2" t="s">
        <v>216</v>
      </c>
      <c r="H11" s="94">
        <v>79</v>
      </c>
      <c r="I11" s="94">
        <v>89</v>
      </c>
    </row>
    <row r="12" spans="1:9" ht="13.5" customHeight="1" x14ac:dyDescent="0.3">
      <c r="A12" s="73">
        <f t="shared" si="0"/>
        <v>10</v>
      </c>
      <c r="B12" s="87" t="s">
        <v>11</v>
      </c>
      <c r="C12" s="2" t="s">
        <v>267</v>
      </c>
      <c r="D12" s="69" t="s">
        <v>160</v>
      </c>
      <c r="E12" s="69">
        <v>1900</v>
      </c>
      <c r="F12" s="69">
        <v>1990</v>
      </c>
      <c r="G12" s="2" t="s">
        <v>151</v>
      </c>
      <c r="H12" s="94">
        <v>54</v>
      </c>
      <c r="I12" s="94">
        <v>64</v>
      </c>
    </row>
    <row r="13" spans="1:9" ht="13.5" customHeight="1" x14ac:dyDescent="0.3">
      <c r="A13" s="73">
        <f t="shared" si="0"/>
        <v>11</v>
      </c>
      <c r="B13" s="87" t="s">
        <v>11</v>
      </c>
      <c r="C13" s="2" t="s">
        <v>212</v>
      </c>
      <c r="D13" s="69" t="s">
        <v>160</v>
      </c>
      <c r="E13" s="69">
        <v>1900</v>
      </c>
      <c r="F13" s="69">
        <v>2013</v>
      </c>
      <c r="G13" s="2" t="s">
        <v>10</v>
      </c>
      <c r="H13" s="94">
        <v>44</v>
      </c>
      <c r="I13" s="94">
        <v>54</v>
      </c>
    </row>
    <row r="14" spans="1:9" ht="13.5" customHeight="1" x14ac:dyDescent="0.3">
      <c r="A14" s="73">
        <f t="shared" si="0"/>
        <v>12</v>
      </c>
      <c r="B14" s="87" t="s">
        <v>14</v>
      </c>
      <c r="C14" s="2" t="s">
        <v>268</v>
      </c>
      <c r="D14" s="69" t="s">
        <v>154</v>
      </c>
      <c r="E14" s="69"/>
      <c r="F14" s="69"/>
      <c r="G14" s="2"/>
      <c r="H14" s="94">
        <v>15</v>
      </c>
      <c r="I14" s="94">
        <f>H14+0</f>
        <v>15</v>
      </c>
    </row>
    <row r="15" spans="1:9" ht="13.5" customHeight="1" x14ac:dyDescent="0.3">
      <c r="A15" s="73">
        <f t="shared" si="0"/>
        <v>13</v>
      </c>
      <c r="B15" s="87" t="s">
        <v>14</v>
      </c>
      <c r="C15" s="2" t="s">
        <v>17</v>
      </c>
      <c r="D15" s="69" t="s">
        <v>154</v>
      </c>
      <c r="E15" s="69"/>
      <c r="F15" s="69"/>
      <c r="G15" s="2"/>
      <c r="H15" s="94">
        <v>25</v>
      </c>
      <c r="I15" s="94">
        <f>H15+0</f>
        <v>25</v>
      </c>
    </row>
    <row r="16" spans="1:9" ht="13.5" customHeight="1" x14ac:dyDescent="0.3"/>
    <row r="17" spans="2:6" x14ac:dyDescent="0.3">
      <c r="B17" s="86" t="s">
        <v>254</v>
      </c>
    </row>
    <row r="18" spans="2:6" ht="13.5" customHeight="1" x14ac:dyDescent="0.3">
      <c r="B18" s="93" t="s">
        <v>250</v>
      </c>
      <c r="C18" s="91" t="s">
        <v>251</v>
      </c>
      <c r="D18" s="92">
        <v>2019</v>
      </c>
      <c r="E18" s="92" t="s">
        <v>252</v>
      </c>
      <c r="F18" s="92" t="s">
        <v>253</v>
      </c>
    </row>
    <row r="19" spans="2:6" ht="13.5" customHeight="1" x14ac:dyDescent="0.3">
      <c r="B19" s="90">
        <v>2013</v>
      </c>
      <c r="C19" s="2" t="s">
        <v>188</v>
      </c>
      <c r="D19" s="69" t="s">
        <v>170</v>
      </c>
      <c r="E19" s="69">
        <v>29</v>
      </c>
      <c r="F19" s="69">
        <f t="shared" ref="F19:F42" si="1">E19+6</f>
        <v>35</v>
      </c>
    </row>
    <row r="20" spans="2:6" ht="13.5" customHeight="1" x14ac:dyDescent="0.3">
      <c r="B20" s="90">
        <v>2012</v>
      </c>
      <c r="C20" s="2" t="s">
        <v>188</v>
      </c>
      <c r="D20" s="69" t="s">
        <v>170</v>
      </c>
      <c r="E20" s="69">
        <v>29</v>
      </c>
      <c r="F20" s="69">
        <f t="shared" si="1"/>
        <v>35</v>
      </c>
    </row>
    <row r="21" spans="2:6" ht="13.5" customHeight="1" x14ac:dyDescent="0.3">
      <c r="B21" s="90">
        <v>2011</v>
      </c>
      <c r="C21" s="2" t="s">
        <v>171</v>
      </c>
      <c r="D21" s="69" t="s">
        <v>175</v>
      </c>
      <c r="E21" s="69">
        <v>46</v>
      </c>
      <c r="F21" s="69">
        <f t="shared" si="1"/>
        <v>52</v>
      </c>
    </row>
    <row r="22" spans="2:6" ht="13.5" customHeight="1" x14ac:dyDescent="0.3">
      <c r="B22" s="90">
        <v>2010</v>
      </c>
      <c r="C22" s="2" t="s">
        <v>171</v>
      </c>
      <c r="D22" s="69" t="s">
        <v>175</v>
      </c>
      <c r="E22" s="69">
        <v>46</v>
      </c>
      <c r="F22" s="69">
        <f t="shared" si="1"/>
        <v>52</v>
      </c>
    </row>
    <row r="23" spans="2:6" ht="13.5" customHeight="1" x14ac:dyDescent="0.3">
      <c r="B23" s="90">
        <v>2009</v>
      </c>
      <c r="C23" s="2" t="s">
        <v>178</v>
      </c>
      <c r="D23" s="69" t="s">
        <v>176</v>
      </c>
      <c r="E23" s="69">
        <v>46</v>
      </c>
      <c r="F23" s="69">
        <f t="shared" si="1"/>
        <v>52</v>
      </c>
    </row>
    <row r="24" spans="2:6" ht="13.5" customHeight="1" x14ac:dyDescent="0.3">
      <c r="B24" s="90">
        <v>2008</v>
      </c>
      <c r="C24" s="2" t="s">
        <v>178</v>
      </c>
      <c r="D24" s="69" t="s">
        <v>176</v>
      </c>
      <c r="E24" s="69">
        <v>46</v>
      </c>
      <c r="F24" s="69">
        <f t="shared" si="1"/>
        <v>52</v>
      </c>
    </row>
    <row r="25" spans="2:6" ht="13.5" customHeight="1" x14ac:dyDescent="0.3">
      <c r="B25" s="90">
        <v>2007</v>
      </c>
      <c r="C25" s="2" t="s">
        <v>172</v>
      </c>
      <c r="D25" s="69" t="s">
        <v>177</v>
      </c>
      <c r="E25" s="69">
        <v>54</v>
      </c>
      <c r="F25" s="69">
        <f t="shared" si="1"/>
        <v>60</v>
      </c>
    </row>
    <row r="26" spans="2:6" ht="13.5" customHeight="1" x14ac:dyDescent="0.3">
      <c r="B26" s="90">
        <v>2006</v>
      </c>
      <c r="C26" s="2" t="s">
        <v>172</v>
      </c>
      <c r="D26" s="69" t="s">
        <v>177</v>
      </c>
      <c r="E26" s="69">
        <v>54</v>
      </c>
      <c r="F26" s="69">
        <f t="shared" si="1"/>
        <v>60</v>
      </c>
    </row>
    <row r="27" spans="2:6" ht="13.5" customHeight="1" x14ac:dyDescent="0.3">
      <c r="B27" s="90">
        <v>2005</v>
      </c>
      <c r="C27" s="2" t="s">
        <v>173</v>
      </c>
      <c r="D27" s="69" t="s">
        <v>192</v>
      </c>
      <c r="E27" s="69">
        <v>76</v>
      </c>
      <c r="F27" s="69">
        <f t="shared" si="1"/>
        <v>82</v>
      </c>
    </row>
    <row r="28" spans="2:6" ht="13.5" customHeight="1" x14ac:dyDescent="0.3">
      <c r="B28" s="90">
        <v>2004</v>
      </c>
      <c r="C28" s="2" t="s">
        <v>173</v>
      </c>
      <c r="D28" s="69" t="s">
        <v>192</v>
      </c>
      <c r="E28" s="69">
        <v>76</v>
      </c>
      <c r="F28" s="69">
        <f t="shared" si="1"/>
        <v>82</v>
      </c>
    </row>
    <row r="29" spans="2:6" ht="13.5" customHeight="1" x14ac:dyDescent="0.3">
      <c r="B29" s="90">
        <v>2003</v>
      </c>
      <c r="C29" s="2" t="s">
        <v>179</v>
      </c>
      <c r="D29" s="69" t="s">
        <v>193</v>
      </c>
      <c r="E29" s="69">
        <v>76</v>
      </c>
      <c r="F29" s="69">
        <f t="shared" si="1"/>
        <v>82</v>
      </c>
    </row>
    <row r="30" spans="2:6" ht="13.5" customHeight="1" x14ac:dyDescent="0.3">
      <c r="B30" s="90">
        <v>2002</v>
      </c>
      <c r="C30" s="2" t="s">
        <v>179</v>
      </c>
      <c r="D30" s="69" t="s">
        <v>193</v>
      </c>
      <c r="E30" s="69">
        <v>76</v>
      </c>
      <c r="F30" s="69">
        <f t="shared" si="1"/>
        <v>82</v>
      </c>
    </row>
    <row r="31" spans="2:6" ht="13.5" customHeight="1" x14ac:dyDescent="0.3">
      <c r="B31" s="90">
        <v>2001</v>
      </c>
      <c r="C31" s="2" t="s">
        <v>180</v>
      </c>
      <c r="D31" s="69" t="s">
        <v>194</v>
      </c>
      <c r="E31" s="69">
        <v>76</v>
      </c>
      <c r="F31" s="69">
        <f t="shared" si="1"/>
        <v>82</v>
      </c>
    </row>
    <row r="32" spans="2:6" ht="13.5" customHeight="1" x14ac:dyDescent="0.3">
      <c r="B32" s="90">
        <v>2000</v>
      </c>
      <c r="C32" s="2" t="s">
        <v>180</v>
      </c>
      <c r="D32" s="69" t="s">
        <v>194</v>
      </c>
      <c r="E32" s="69">
        <v>76</v>
      </c>
      <c r="F32" s="69">
        <f t="shared" si="1"/>
        <v>82</v>
      </c>
    </row>
    <row r="33" spans="1:6" ht="13.5" customHeight="1" x14ac:dyDescent="0.3">
      <c r="B33" s="90">
        <v>1999</v>
      </c>
      <c r="C33" s="2" t="s">
        <v>174</v>
      </c>
      <c r="D33" s="69" t="s">
        <v>195</v>
      </c>
      <c r="E33" s="69">
        <v>76</v>
      </c>
      <c r="F33" s="69">
        <f t="shared" si="1"/>
        <v>82</v>
      </c>
    </row>
    <row r="34" spans="1:6" ht="13.5" customHeight="1" x14ac:dyDescent="0.3">
      <c r="B34" s="90">
        <v>1998</v>
      </c>
      <c r="C34" s="2" t="s">
        <v>174</v>
      </c>
      <c r="D34" s="69" t="s">
        <v>195</v>
      </c>
      <c r="E34" s="69">
        <v>76</v>
      </c>
      <c r="F34" s="69">
        <f t="shared" si="1"/>
        <v>82</v>
      </c>
    </row>
    <row r="35" spans="1:6" ht="13.5" customHeight="1" x14ac:dyDescent="0.3">
      <c r="B35" s="90">
        <v>1997</v>
      </c>
      <c r="C35" s="2" t="s">
        <v>174</v>
      </c>
      <c r="D35" s="69" t="s">
        <v>195</v>
      </c>
      <c r="E35" s="69">
        <v>76</v>
      </c>
      <c r="F35" s="69">
        <f t="shared" si="1"/>
        <v>82</v>
      </c>
    </row>
    <row r="36" spans="1:6" ht="13.5" customHeight="1" x14ac:dyDescent="0.3">
      <c r="B36" s="90">
        <v>1996</v>
      </c>
      <c r="C36" s="2" t="s">
        <v>157</v>
      </c>
      <c r="D36" s="69" t="s">
        <v>255</v>
      </c>
      <c r="E36" s="69">
        <v>76</v>
      </c>
      <c r="F36" s="69">
        <f t="shared" si="1"/>
        <v>82</v>
      </c>
    </row>
    <row r="37" spans="1:6" ht="13.5" customHeight="1" x14ac:dyDescent="0.3">
      <c r="B37" s="90">
        <v>1995</v>
      </c>
      <c r="C37" s="2" t="s">
        <v>157</v>
      </c>
      <c r="D37" s="69" t="s">
        <v>255</v>
      </c>
      <c r="E37" s="69">
        <v>76</v>
      </c>
      <c r="F37" s="69">
        <f t="shared" si="1"/>
        <v>82</v>
      </c>
    </row>
    <row r="38" spans="1:6" ht="13.5" customHeight="1" x14ac:dyDescent="0.3">
      <c r="B38" s="90">
        <v>1994</v>
      </c>
      <c r="C38" s="2" t="s">
        <v>157</v>
      </c>
      <c r="D38" s="69" t="s">
        <v>255</v>
      </c>
      <c r="E38" s="69">
        <v>76</v>
      </c>
      <c r="F38" s="69">
        <f t="shared" si="1"/>
        <v>82</v>
      </c>
    </row>
    <row r="39" spans="1:6" ht="13.5" customHeight="1" x14ac:dyDescent="0.3">
      <c r="B39" s="90">
        <v>1993</v>
      </c>
      <c r="C39" s="2" t="s">
        <v>157</v>
      </c>
      <c r="D39" s="69" t="s">
        <v>255</v>
      </c>
      <c r="E39" s="69">
        <v>76</v>
      </c>
      <c r="F39" s="69">
        <f t="shared" si="1"/>
        <v>82</v>
      </c>
    </row>
    <row r="40" spans="1:6" ht="13.5" customHeight="1" x14ac:dyDescent="0.3">
      <c r="B40" s="90">
        <v>1992</v>
      </c>
      <c r="C40" s="2" t="s">
        <v>157</v>
      </c>
      <c r="D40" s="69" t="s">
        <v>255</v>
      </c>
      <c r="E40" s="69">
        <v>76</v>
      </c>
      <c r="F40" s="69">
        <f t="shared" si="1"/>
        <v>82</v>
      </c>
    </row>
    <row r="41" spans="1:6" ht="13.5" customHeight="1" x14ac:dyDescent="0.3">
      <c r="B41" s="90">
        <v>1991</v>
      </c>
      <c r="C41" s="2" t="s">
        <v>157</v>
      </c>
      <c r="D41" s="69" t="s">
        <v>255</v>
      </c>
      <c r="E41" s="69">
        <v>76</v>
      </c>
      <c r="F41" s="69">
        <f t="shared" si="1"/>
        <v>82</v>
      </c>
    </row>
    <row r="42" spans="1:6" ht="13.5" customHeight="1" x14ac:dyDescent="0.3">
      <c r="B42" s="90">
        <v>1990</v>
      </c>
      <c r="C42" s="2" t="s">
        <v>157</v>
      </c>
      <c r="D42" s="69" t="s">
        <v>255</v>
      </c>
      <c r="E42" s="69">
        <v>76</v>
      </c>
      <c r="F42" s="69">
        <f t="shared" si="1"/>
        <v>82</v>
      </c>
    </row>
    <row r="43" spans="1:6" ht="4.5" customHeight="1" x14ac:dyDescent="0.3">
      <c r="A43"/>
      <c r="B43"/>
      <c r="D43"/>
      <c r="E43"/>
      <c r="F43"/>
    </row>
    <row r="44" spans="1:6" ht="13.5" customHeight="1" x14ac:dyDescent="0.3">
      <c r="A44"/>
      <c r="B44" t="s">
        <v>259</v>
      </c>
      <c r="D44"/>
      <c r="E44"/>
      <c r="F44"/>
    </row>
    <row r="45" spans="1:6" ht="13.5" customHeight="1" x14ac:dyDescent="0.3">
      <c r="A45"/>
      <c r="B45" s="91" t="str">
        <f>B18</f>
        <v>Année de naiss.</v>
      </c>
      <c r="C45" s="91" t="str">
        <f t="shared" ref="C45:F45" si="2">C18</f>
        <v>Catégorie (ancienne)</v>
      </c>
      <c r="D45" s="92">
        <f t="shared" si="2"/>
        <v>2019</v>
      </c>
      <c r="E45" s="92" t="str">
        <f t="shared" si="2"/>
        <v>Préf.</v>
      </c>
      <c r="F45" s="92" t="str">
        <f t="shared" si="2"/>
        <v>Régul.</v>
      </c>
    </row>
    <row r="46" spans="1:6" ht="13.5" customHeight="1" x14ac:dyDescent="0.3">
      <c r="B46" s="90">
        <v>1996</v>
      </c>
      <c r="C46" s="2" t="s">
        <v>158</v>
      </c>
      <c r="D46" s="69" t="s">
        <v>260</v>
      </c>
      <c r="E46" s="69">
        <v>54</v>
      </c>
      <c r="F46" s="69">
        <f t="shared" ref="F46:F53" si="3">E46+6</f>
        <v>60</v>
      </c>
    </row>
    <row r="47" spans="1:6" ht="13.5" customHeight="1" x14ac:dyDescent="0.3">
      <c r="B47" s="90">
        <v>1995</v>
      </c>
      <c r="C47" s="2" t="s">
        <v>158</v>
      </c>
      <c r="D47" s="69" t="s">
        <v>260</v>
      </c>
      <c r="E47" s="69">
        <v>54</v>
      </c>
      <c r="F47" s="69">
        <f t="shared" si="3"/>
        <v>60</v>
      </c>
    </row>
    <row r="48" spans="1:6" ht="13.5" customHeight="1" x14ac:dyDescent="0.3">
      <c r="B48" s="90">
        <v>1994</v>
      </c>
      <c r="C48" s="2" t="s">
        <v>158</v>
      </c>
      <c r="D48" s="69" t="s">
        <v>260</v>
      </c>
      <c r="E48" s="69">
        <v>54</v>
      </c>
      <c r="F48" s="69">
        <f t="shared" si="3"/>
        <v>60</v>
      </c>
    </row>
    <row r="49" spans="2:6" ht="13.5" customHeight="1" x14ac:dyDescent="0.3">
      <c r="B49" s="90">
        <v>1993</v>
      </c>
      <c r="C49" s="2" t="s">
        <v>158</v>
      </c>
      <c r="D49" s="69" t="s">
        <v>260</v>
      </c>
      <c r="E49" s="69">
        <v>54</v>
      </c>
      <c r="F49" s="69">
        <f t="shared" si="3"/>
        <v>60</v>
      </c>
    </row>
    <row r="50" spans="2:6" ht="13.5" customHeight="1" x14ac:dyDescent="0.3">
      <c r="B50" s="90">
        <v>1992</v>
      </c>
      <c r="C50" s="2" t="s">
        <v>158</v>
      </c>
      <c r="D50" s="69" t="s">
        <v>260</v>
      </c>
      <c r="E50" s="69">
        <v>54</v>
      </c>
      <c r="F50" s="69">
        <f t="shared" si="3"/>
        <v>60</v>
      </c>
    </row>
    <row r="51" spans="2:6" ht="13.5" customHeight="1" x14ac:dyDescent="0.3">
      <c r="B51" s="90">
        <v>1991</v>
      </c>
      <c r="C51" s="2" t="s">
        <v>158</v>
      </c>
      <c r="D51" s="69" t="s">
        <v>260</v>
      </c>
      <c r="E51" s="69">
        <v>54</v>
      </c>
      <c r="F51" s="69">
        <f t="shared" si="3"/>
        <v>60</v>
      </c>
    </row>
    <row r="52" spans="2:6" ht="13.5" customHeight="1" x14ac:dyDescent="0.3">
      <c r="B52" s="90">
        <v>1990</v>
      </c>
      <c r="C52" s="2" t="s">
        <v>158</v>
      </c>
      <c r="D52" s="69" t="s">
        <v>260</v>
      </c>
      <c r="E52" s="69">
        <v>54</v>
      </c>
      <c r="F52" s="69">
        <f t="shared" si="3"/>
        <v>60</v>
      </c>
    </row>
    <row r="53" spans="2:6" x14ac:dyDescent="0.3">
      <c r="B53" s="87">
        <v>1989</v>
      </c>
      <c r="C53" s="2" t="s">
        <v>151</v>
      </c>
      <c r="D53" s="69" t="s">
        <v>151</v>
      </c>
      <c r="E53" s="69">
        <v>54</v>
      </c>
      <c r="F53" s="69">
        <f t="shared" si="3"/>
        <v>60</v>
      </c>
    </row>
  </sheetData>
  <sheetProtection algorithmName="SHA-512" hashValue="sCPe385XYgdsgSeptJ/r4blFx/6OTOjC5iAmYNFPJoIRe+GmwBppthkZus9xWVpB3AIzU0u8OBvWmas/HkaCcw==" saltValue="VtBFgWYAT/gPzx/IzKq+5w==" spinCount="100000" sheet="1" objects="1" scenarios="1"/>
  <conditionalFormatting sqref="G37:G42 G46:G52 E2:G36 E53:G1048576">
    <cfRule type="expression" dxfId="4" priority="5">
      <formula>$D2="Non"</formula>
    </cfRule>
  </conditionalFormatting>
  <conditionalFormatting sqref="E37:F42">
    <cfRule type="expression" dxfId="3" priority="4">
      <formula>$D37="Non"</formula>
    </cfRule>
  </conditionalFormatting>
  <conditionalFormatting sqref="E46:F46">
    <cfRule type="expression" dxfId="2" priority="3">
      <formula>$D46="Non"</formula>
    </cfRule>
  </conditionalFormatting>
  <conditionalFormatting sqref="E47:F52">
    <cfRule type="expression" dxfId="1" priority="2">
      <formula>$D47="Non"</formula>
    </cfRule>
  </conditionalFormatting>
  <conditionalFormatting sqref="H2:I2">
    <cfRule type="expression" dxfId="0" priority="1">
      <formula>$D2="Non"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2021-2022</oddHeader>
    <oddFooter>&amp;L&amp;8Date: &amp;D&amp;R&amp;8&amp;Z&amp;F</oddFooter>
  </headerFooter>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47AE8799FFAE47B17208B0029DE541" ma:contentTypeVersion="14" ma:contentTypeDescription="Crée un document." ma:contentTypeScope="" ma:versionID="6ae5480d1fd2dc3bea553785edf6688d">
  <xsd:schema xmlns:xsd="http://www.w3.org/2001/XMLSchema" xmlns:xs="http://www.w3.org/2001/XMLSchema" xmlns:p="http://schemas.microsoft.com/office/2006/metadata/properties" xmlns:ns2="e0a86966-629c-4765-9bf8-01a91ee714c5" xmlns:ns3="81853bca-bb54-4047-b1ab-2f8bdaa5f1d2" targetNamespace="http://schemas.microsoft.com/office/2006/metadata/properties" ma:root="true" ma:fieldsID="a8b73a44a00fe7aa94a8b4206e95f588" ns2:_="" ns3:_="">
    <xsd:import namespace="e0a86966-629c-4765-9bf8-01a91ee714c5"/>
    <xsd:import namespace="81853bca-bb54-4047-b1ab-2f8bdaa5f1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86966-629c-4765-9bf8-01a91ee71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526ceea2-18fb-4c86-adad-e5378797be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53bca-bb54-4047-b1ab-2f8bdaa5f1d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04afb2b-0dc8-49d5-84f8-24d4046f6dfc}" ma:internalName="TaxCatchAll" ma:showField="CatchAllData" ma:web="81853bca-bb54-4047-b1ab-2f8bdaa5f1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0a86966-629c-4765-9bf8-01a91ee714c5">
      <Terms xmlns="http://schemas.microsoft.com/office/infopath/2007/PartnerControls"/>
    </lcf76f155ced4ddcb4097134ff3c332f>
    <TaxCatchAll xmlns="81853bca-bb54-4047-b1ab-2f8bdaa5f1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8262B6-7F09-4E07-A387-63F54221B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86966-629c-4765-9bf8-01a91ee714c5"/>
    <ds:schemaRef ds:uri="81853bca-bb54-4047-b1ab-2f8bdaa5f1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916DE1-D52F-4A73-9BA4-E639A293EFE4}">
  <ds:schemaRefs>
    <ds:schemaRef ds:uri="http://schemas.microsoft.com/office/2006/metadata/properties"/>
    <ds:schemaRef ds:uri="http://schemas.microsoft.com/office/infopath/2007/PartnerControls"/>
    <ds:schemaRef ds:uri="e0a86966-629c-4765-9bf8-01a91ee714c5"/>
    <ds:schemaRef ds:uri="81853bca-bb54-4047-b1ab-2f8bdaa5f1d2"/>
  </ds:schemaRefs>
</ds:datastoreItem>
</file>

<file path=customXml/itemProps3.xml><?xml version="1.0" encoding="utf-8"?>
<ds:datastoreItem xmlns:ds="http://schemas.openxmlformats.org/officeDocument/2006/customXml" ds:itemID="{89A8B705-79ED-4096-9106-C537337BFB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#1 Inscription du club</vt:lpstr>
      <vt:lpstr>#2 Inscription du personnel</vt:lpstr>
      <vt:lpstr>Associations et clubs</vt:lpstr>
      <vt:lpstr>Toutes catégories</vt:lpstr>
      <vt:lpstr>Catégories jumelées</vt:lpstr>
      <vt:lpstr>Cat. adultes simplifiées</vt:lpstr>
      <vt:lpstr>'#1 Inscription du club'!Impression_des_titres</vt:lpstr>
      <vt:lpstr>'Toutes catégories'!Impression_des_titres</vt:lpstr>
      <vt:lpstr>'#1 Inscription du club'!Zone_d_impression</vt:lpstr>
      <vt:lpstr>'#2 Inscription du personnel'!Zone_d_impression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Nathalie Chevrette</cp:lastModifiedBy>
  <cp:lastPrinted>2020-09-22T18:37:57Z</cp:lastPrinted>
  <dcterms:created xsi:type="dcterms:W3CDTF">2018-06-19T18:40:26Z</dcterms:created>
  <dcterms:modified xsi:type="dcterms:W3CDTF">2022-09-30T15:28:57Z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0x010100AF47AE8799FFAE47B17208B0029DE541</vt:lpwstr>
  </property>
  <property fmtid="{D5CDD505-2E9C-101B-9397-08002B2CF9AE}" pid="3" name="MediaServiceImageTags">
    <vt:lpwstr/>
  </property>
</Properties>
</file>