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Acer\Documents\01-SFQ\Affiliations et clubs\"/>
    </mc:Choice>
  </mc:AlternateContent>
  <xr:revisionPtr revIDLastSave="0" documentId="8_{8F8093DE-D5C7-4766-99C1-92AFE3B9ED35}" xr6:coauthVersionLast="43" xr6:coauthVersionMax="43" xr10:uidLastSave="{00000000-0000-0000-0000-000000000000}"/>
  <workbookProtection workbookAlgorithmName="SHA-512" workbookHashValue="EfeBX322Lxbg2tP9mpoFkv6Li1pHOStEFc0f3WDXpuFE8PHDVYwnrRz7cuNIY7jXKCnx5XOG/nWhz5BABByFvg==" workbookSaltValue="PIn1vXVX3mAww47G5xb2wA==" workbookSpinCount="100000" lockStructure="1"/>
  <bookViews>
    <workbookView xWindow="-120" yWindow="-120" windowWidth="20730" windowHeight="11160" xr2:uid="{923610F8-EEED-4420-938F-160E4914E0A4}"/>
  </bookViews>
  <sheets>
    <sheet name="#1 Inscription du club" sheetId="4" r:id="rId1"/>
    <sheet name="#2 Inscription du personnel" sheetId="10" r:id="rId2"/>
    <sheet name="Associations et clubs" sheetId="5" r:id="rId3"/>
    <sheet name="Toutes catégories" sheetId="11" r:id="rId4"/>
    <sheet name="Catégories jumelées" sheetId="14" r:id="rId5"/>
    <sheet name="Cat. adultes simplifiées" sheetId="16" r:id="rId6"/>
  </sheets>
  <definedNames>
    <definedName name="_xlnm.Print_Titles" localSheetId="0">'#1 Inscription du club'!$2:$2</definedName>
    <definedName name="_xlnm.Print_Titles" localSheetId="5">'Cat. adultes simplifiées'!#REF!</definedName>
    <definedName name="_xlnm.Print_Titles" localSheetId="4">'Catégories jumelées'!#REF!</definedName>
    <definedName name="_xlnm.Print_Titles" localSheetId="3">'Toutes catégories'!$1:$1</definedName>
    <definedName name="Z_412352B9_5B38_4BDD_A8D6_563791B9EA67_.wvu.PrintArea" localSheetId="0" hidden="1">'#1 Inscription du club'!$A$2:$E$21</definedName>
    <definedName name="Z_412352B9_5B38_4BDD_A8D6_563791B9EA67_.wvu.PrintArea" localSheetId="1" hidden="1">'#2 Inscription du personnel'!$A$1:$L$35</definedName>
    <definedName name="Z_412352B9_5B38_4BDD_A8D6_563791B9EA67_.wvu.PrintTitles" localSheetId="0" hidden="1">'#1 Inscription du club'!$2:$2</definedName>
    <definedName name="Z_412352B9_5B38_4BDD_A8D6_563791B9EA67_.wvu.PrintTitles" localSheetId="1" hidden="1">'#2 Inscription du personnel'!#REF!</definedName>
    <definedName name="_xlnm.Print_Area" localSheetId="0">'#1 Inscription du club'!$A$2:$E$21</definedName>
    <definedName name="_xlnm.Print_Area" localSheetId="1">'#2 Inscription du personnel'!$A$1:$L$107</definedName>
  </definedNames>
  <calcPr calcId="191029"/>
  <customWorkbookViews>
    <customWorkbookView name="Formulaires" guid="{412352B9-5B38-4BDD-A8D6-563791B9EA67}" maximized="1" xWindow="-8" yWindow="-8" windowWidth="1382" windowHeight="744"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1" i="11" l="1"/>
  <c r="A52" i="11" s="1"/>
  <c r="D106" i="10"/>
  <c r="D107"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78"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26" i="10"/>
  <c r="D25" i="10"/>
  <c r="D24" i="10"/>
  <c r="D23" i="10"/>
  <c r="D5" i="10"/>
  <c r="D6" i="10"/>
  <c r="D7" i="10"/>
  <c r="D8" i="10"/>
  <c r="D9" i="10"/>
  <c r="D10" i="10"/>
  <c r="D11" i="10"/>
  <c r="D12" i="10"/>
  <c r="D13" i="10"/>
  <c r="D14" i="10"/>
  <c r="D15" i="10"/>
  <c r="D16" i="10"/>
  <c r="D17" i="10"/>
  <c r="D18" i="10"/>
  <c r="D4" i="10"/>
  <c r="I15" i="16" l="1"/>
  <c r="I14" i="16"/>
  <c r="I13" i="16"/>
  <c r="I5" i="16"/>
  <c r="I6" i="16"/>
  <c r="I7" i="16"/>
  <c r="I8" i="16"/>
  <c r="I9" i="16"/>
  <c r="I10" i="16"/>
  <c r="I11" i="16"/>
  <c r="I12" i="16"/>
  <c r="I4" i="16"/>
  <c r="A10" i="16"/>
  <c r="A11" i="16" s="1"/>
  <c r="F53" i="16"/>
  <c r="F52" i="16"/>
  <c r="F51" i="16"/>
  <c r="F50" i="16"/>
  <c r="F49" i="16"/>
  <c r="F48" i="16"/>
  <c r="F47" i="16"/>
  <c r="F46" i="16"/>
  <c r="F45" i="16"/>
  <c r="E45" i="16"/>
  <c r="D45" i="16"/>
  <c r="C45" i="16"/>
  <c r="B45" i="16"/>
  <c r="F42" i="16"/>
  <c r="F41" i="16"/>
  <c r="F40" i="16"/>
  <c r="F39" i="16"/>
  <c r="F38" i="16"/>
  <c r="F37" i="16"/>
  <c r="F36" i="16"/>
  <c r="F35" i="16"/>
  <c r="F34" i="16"/>
  <c r="F33" i="16"/>
  <c r="F32" i="16"/>
  <c r="F31" i="16"/>
  <c r="F30" i="16"/>
  <c r="F29" i="16"/>
  <c r="F28" i="16"/>
  <c r="F27" i="16"/>
  <c r="F26" i="16"/>
  <c r="F25" i="16"/>
  <c r="F24" i="16"/>
  <c r="F23" i="16"/>
  <c r="F22" i="16"/>
  <c r="F21" i="16"/>
  <c r="F20" i="16"/>
  <c r="F19" i="16"/>
  <c r="A4" i="16"/>
  <c r="A5" i="16" s="1"/>
  <c r="A6" i="16" s="1"/>
  <c r="A7" i="16" s="1"/>
  <c r="A8" i="16" s="1"/>
  <c r="A9" i="16" s="1"/>
  <c r="C63" i="14"/>
  <c r="D63" i="14"/>
  <c r="E63" i="14"/>
  <c r="F63" i="14"/>
  <c r="B63" i="14"/>
  <c r="F71" i="14"/>
  <c r="F70" i="14"/>
  <c r="F69" i="14"/>
  <c r="F68" i="14"/>
  <c r="F67" i="14"/>
  <c r="F66" i="14"/>
  <c r="F65" i="14"/>
  <c r="F64" i="14"/>
  <c r="F60" i="14"/>
  <c r="F59" i="14"/>
  <c r="F58" i="14"/>
  <c r="F57" i="14"/>
  <c r="F56" i="14"/>
  <c r="F55" i="14"/>
  <c r="F53" i="14"/>
  <c r="F54" i="14"/>
  <c r="F52" i="14"/>
  <c r="F51" i="14"/>
  <c r="F50" i="14"/>
  <c r="F49" i="14"/>
  <c r="F48" i="14"/>
  <c r="F47" i="14"/>
  <c r="F46" i="14"/>
  <c r="F45" i="14"/>
  <c r="F44" i="14"/>
  <c r="F43" i="14"/>
  <c r="F38" i="14"/>
  <c r="F39" i="14"/>
  <c r="F40" i="14"/>
  <c r="F41" i="14"/>
  <c r="F42" i="14"/>
  <c r="F37" i="14"/>
  <c r="A3" i="14"/>
  <c r="A4" i="14" s="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G75" i="11"/>
  <c r="G58" i="11"/>
  <c r="G53" i="11"/>
  <c r="G36" i="11"/>
  <c r="E77" i="10"/>
  <c r="E22" i="10"/>
  <c r="D76" i="10"/>
  <c r="C76" i="10"/>
  <c r="C77" i="10"/>
  <c r="D77" i="10"/>
  <c r="F77" i="10"/>
  <c r="G77" i="10"/>
  <c r="H77" i="10"/>
  <c r="I77" i="10"/>
  <c r="J77" i="10"/>
  <c r="K77" i="10"/>
  <c r="L77" i="10"/>
  <c r="B77" i="10"/>
  <c r="D21" i="10"/>
  <c r="C21" i="10"/>
  <c r="C22" i="10"/>
  <c r="D22" i="10"/>
  <c r="F22" i="10"/>
  <c r="G22" i="10"/>
  <c r="H22" i="10"/>
  <c r="I22" i="10"/>
  <c r="J22" i="10"/>
  <c r="K22" i="10"/>
  <c r="L22" i="10"/>
  <c r="B22" i="10"/>
  <c r="A12" i="16" l="1"/>
  <c r="A13" i="16" s="1"/>
  <c r="A14" i="16" s="1"/>
  <c r="A15" i="16" s="1"/>
  <c r="D36" i="11"/>
  <c r="E36" i="11"/>
  <c r="F36" i="11"/>
  <c r="C36" i="11"/>
  <c r="D53" i="11"/>
  <c r="E53" i="11"/>
  <c r="F53" i="11"/>
  <c r="C53" i="11"/>
  <c r="D75" i="11"/>
  <c r="E75" i="11"/>
  <c r="F75" i="11"/>
  <c r="C75" i="11"/>
  <c r="J61" i="11"/>
  <c r="K61" i="11"/>
  <c r="L61" i="11"/>
  <c r="M61" i="11"/>
  <c r="L74" i="11"/>
  <c r="L60" i="11"/>
  <c r="L62" i="11"/>
  <c r="L63" i="11"/>
  <c r="L64" i="11"/>
  <c r="L65" i="11"/>
  <c r="L66" i="11"/>
  <c r="L67" i="11"/>
  <c r="L68" i="11"/>
  <c r="L69" i="11"/>
  <c r="L70" i="11"/>
  <c r="L71" i="11"/>
  <c r="L72" i="11"/>
  <c r="L73" i="11"/>
  <c r="L59" i="11"/>
  <c r="D62" i="11"/>
  <c r="E62" i="11"/>
  <c r="D61" i="11"/>
  <c r="E61" i="11"/>
  <c r="D63" i="11"/>
  <c r="D64" i="11" s="1"/>
  <c r="D65" i="11" s="1"/>
  <c r="E63" i="11"/>
  <c r="E64" i="11" s="1"/>
  <c r="E65" i="11" s="1"/>
  <c r="E66" i="11" s="1"/>
  <c r="E60" i="11"/>
  <c r="D60" i="11"/>
  <c r="D58" i="11"/>
  <c r="E58" i="11"/>
  <c r="F58" i="11"/>
  <c r="C58" i="11"/>
  <c r="L52" i="11"/>
  <c r="K52" i="11"/>
  <c r="J52" i="11"/>
  <c r="L51" i="11"/>
  <c r="K51" i="11"/>
  <c r="J51" i="11"/>
  <c r="L50" i="11"/>
  <c r="K50" i="11"/>
  <c r="J50" i="11"/>
  <c r="L49" i="11"/>
  <c r="K49" i="11"/>
  <c r="J49" i="11"/>
  <c r="L48" i="11"/>
  <c r="K48" i="11"/>
  <c r="J48" i="11"/>
  <c r="L47" i="11"/>
  <c r="K47" i="11"/>
  <c r="J47" i="11"/>
  <c r="E47" i="11"/>
  <c r="E48" i="11" s="1"/>
  <c r="E49" i="11" s="1"/>
  <c r="D47" i="11"/>
  <c r="D48" i="11" s="1"/>
  <c r="L46" i="11"/>
  <c r="K46" i="11"/>
  <c r="J46" i="11"/>
  <c r="L44" i="11"/>
  <c r="K44" i="11"/>
  <c r="J44" i="11"/>
  <c r="L43" i="11"/>
  <c r="K43" i="11"/>
  <c r="J43" i="11"/>
  <c r="L42" i="11"/>
  <c r="K42" i="11"/>
  <c r="J42" i="11"/>
  <c r="L41" i="11"/>
  <c r="K41" i="11"/>
  <c r="J41" i="11"/>
  <c r="L40" i="11"/>
  <c r="K40" i="11"/>
  <c r="J40" i="11"/>
  <c r="L39" i="11"/>
  <c r="K39" i="11"/>
  <c r="J39" i="11"/>
  <c r="E39" i="11"/>
  <c r="E40" i="11" s="1"/>
  <c r="E41" i="11" s="1"/>
  <c r="D39" i="11"/>
  <c r="D40" i="11" s="1"/>
  <c r="L38" i="11"/>
  <c r="K38" i="11"/>
  <c r="J38" i="11"/>
  <c r="M39" i="11" l="1"/>
  <c r="M46" i="11"/>
  <c r="M52" i="11"/>
  <c r="M49" i="11"/>
  <c r="M40" i="11"/>
  <c r="M44" i="11"/>
  <c r="M47" i="11"/>
  <c r="M50" i="11"/>
  <c r="M42" i="11"/>
  <c r="M48" i="11"/>
  <c r="M38" i="11"/>
  <c r="M41" i="11"/>
  <c r="M51" i="11"/>
  <c r="M43" i="11"/>
  <c r="L35" i="11" l="1"/>
  <c r="K35" i="11"/>
  <c r="J35" i="11"/>
  <c r="L34" i="11"/>
  <c r="K34" i="11"/>
  <c r="J34" i="11"/>
  <c r="L33" i="11"/>
  <c r="K33" i="11"/>
  <c r="J33" i="11"/>
  <c r="L32" i="11"/>
  <c r="K32" i="11"/>
  <c r="J32" i="11"/>
  <c r="L31" i="11"/>
  <c r="K31" i="11"/>
  <c r="J31" i="11"/>
  <c r="L30" i="11"/>
  <c r="K30" i="11"/>
  <c r="J30" i="11"/>
  <c r="E30" i="11"/>
  <c r="E31" i="11" s="1"/>
  <c r="E32" i="11" s="1"/>
  <c r="D30" i="11"/>
  <c r="D31" i="11" s="1"/>
  <c r="L29" i="11"/>
  <c r="K29" i="11"/>
  <c r="J29" i="11"/>
  <c r="L28" i="11"/>
  <c r="K28" i="11"/>
  <c r="J28" i="11"/>
  <c r="J20" i="11"/>
  <c r="K20" i="11"/>
  <c r="L20" i="11"/>
  <c r="J12" i="11"/>
  <c r="K12" i="11"/>
  <c r="M12" i="11" s="1"/>
  <c r="L12" i="11"/>
  <c r="L27" i="11"/>
  <c r="K27" i="11"/>
  <c r="J27" i="11"/>
  <c r="L26" i="11"/>
  <c r="K26" i="11"/>
  <c r="J26" i="11"/>
  <c r="L25" i="11"/>
  <c r="K25" i="11"/>
  <c r="J25" i="11"/>
  <c r="L24" i="11"/>
  <c r="K24" i="11"/>
  <c r="J24" i="11"/>
  <c r="L23" i="11"/>
  <c r="K23" i="11"/>
  <c r="J23" i="11"/>
  <c r="L22" i="11"/>
  <c r="K22" i="11"/>
  <c r="J22" i="11"/>
  <c r="E22" i="11"/>
  <c r="E23" i="11" s="1"/>
  <c r="E24" i="11" s="1"/>
  <c r="D22" i="11"/>
  <c r="D23" i="11" s="1"/>
  <c r="L21" i="11"/>
  <c r="K21" i="11"/>
  <c r="J21" i="11"/>
  <c r="L19" i="11"/>
  <c r="K19" i="11"/>
  <c r="J19" i="11"/>
  <c r="L18" i="11"/>
  <c r="K18" i="11"/>
  <c r="J18" i="11"/>
  <c r="L17" i="11"/>
  <c r="K17" i="11"/>
  <c r="J17" i="11"/>
  <c r="L16" i="11"/>
  <c r="K16" i="11"/>
  <c r="J16" i="11"/>
  <c r="L15" i="11"/>
  <c r="K15" i="11"/>
  <c r="J15" i="11"/>
  <c r="L14" i="11"/>
  <c r="K14" i="11"/>
  <c r="J14" i="11"/>
  <c r="E14" i="11"/>
  <c r="E15" i="11" s="1"/>
  <c r="E16" i="11" s="1"/>
  <c r="D14" i="11"/>
  <c r="D15" i="11" s="1"/>
  <c r="L13" i="11"/>
  <c r="K13" i="11"/>
  <c r="J13" i="11"/>
  <c r="J11" i="11"/>
  <c r="K11" i="11"/>
  <c r="L11" i="11"/>
  <c r="J6" i="11"/>
  <c r="K6" i="11"/>
  <c r="L6" i="11"/>
  <c r="J7" i="11"/>
  <c r="K7" i="11"/>
  <c r="L7" i="11"/>
  <c r="J8" i="11"/>
  <c r="K8" i="11"/>
  <c r="L8" i="11"/>
  <c r="J9" i="11"/>
  <c r="K9" i="11"/>
  <c r="L9" i="11"/>
  <c r="J10" i="11"/>
  <c r="K10" i="11"/>
  <c r="L10" i="11"/>
  <c r="J5" i="11"/>
  <c r="K5" i="11"/>
  <c r="L5" i="11"/>
  <c r="E6" i="11"/>
  <c r="E7" i="11" s="1"/>
  <c r="E8" i="11" s="1"/>
  <c r="D6" i="11"/>
  <c r="D7" i="11" s="1"/>
  <c r="L77" i="11"/>
  <c r="K77" i="11"/>
  <c r="J77" i="11"/>
  <c r="L76" i="11"/>
  <c r="K76" i="11"/>
  <c r="J76" i="11"/>
  <c r="J75" i="11"/>
  <c r="M75" i="11" s="1"/>
  <c r="I75" i="11"/>
  <c r="L75" i="11" s="1"/>
  <c r="H75" i="11"/>
  <c r="K75" i="11" s="1"/>
  <c r="K74" i="11"/>
  <c r="J74" i="11"/>
  <c r="K73" i="11"/>
  <c r="J73" i="11"/>
  <c r="K72" i="11"/>
  <c r="J72" i="11"/>
  <c r="K71" i="11"/>
  <c r="J71" i="11"/>
  <c r="K70" i="11"/>
  <c r="J70" i="11"/>
  <c r="K69" i="11"/>
  <c r="J69" i="11"/>
  <c r="K68" i="11"/>
  <c r="J68" i="11"/>
  <c r="K67" i="11"/>
  <c r="J67" i="11"/>
  <c r="K66" i="11"/>
  <c r="J66" i="11"/>
  <c r="K65" i="11"/>
  <c r="J65" i="11"/>
  <c r="K64" i="11"/>
  <c r="J64" i="11"/>
  <c r="K63" i="11"/>
  <c r="J63" i="11"/>
  <c r="K62" i="11"/>
  <c r="J62" i="11"/>
  <c r="K60" i="11"/>
  <c r="J60" i="11"/>
  <c r="K59" i="11"/>
  <c r="J59" i="11"/>
  <c r="J58" i="11"/>
  <c r="M58" i="11" s="1"/>
  <c r="I58" i="11"/>
  <c r="L58" i="11" s="1"/>
  <c r="H58" i="11"/>
  <c r="K58" i="11" s="1"/>
  <c r="L57" i="11"/>
  <c r="K57" i="11"/>
  <c r="J57" i="11"/>
  <c r="L56" i="11"/>
  <c r="K56" i="11"/>
  <c r="J56" i="11"/>
  <c r="L55" i="11"/>
  <c r="K55" i="11"/>
  <c r="J55" i="11"/>
  <c r="L54" i="11"/>
  <c r="K54" i="11"/>
  <c r="J54" i="11"/>
  <c r="J53" i="11"/>
  <c r="M53" i="11" s="1"/>
  <c r="I53" i="11"/>
  <c r="L53" i="11" s="1"/>
  <c r="H53" i="11"/>
  <c r="K53" i="11" s="1"/>
  <c r="L37" i="11"/>
  <c r="K37" i="11"/>
  <c r="J37" i="11"/>
  <c r="J36" i="11"/>
  <c r="M36" i="11" s="1"/>
  <c r="I36" i="11"/>
  <c r="L36" i="11" s="1"/>
  <c r="H36" i="11"/>
  <c r="K36" i="11" s="1"/>
  <c r="L4" i="11"/>
  <c r="K4" i="11"/>
  <c r="J4" i="11"/>
  <c r="A4" i="11"/>
  <c r="A5" i="11" s="1"/>
  <c r="A6" i="11" s="1"/>
  <c r="A7" i="11" s="1"/>
  <c r="A8" i="11" s="1"/>
  <c r="A9" i="11" s="1"/>
  <c r="A10" i="11" s="1"/>
  <c r="A11" i="11" s="1"/>
  <c r="A12" i="11" s="1"/>
  <c r="A13" i="11" s="1"/>
  <c r="L3" i="11"/>
  <c r="K3" i="11"/>
  <c r="J3" i="11"/>
  <c r="M2" i="11"/>
  <c r="L2" i="11"/>
  <c r="K2" i="11"/>
  <c r="M33" i="11" l="1"/>
  <c r="M32" i="11"/>
  <c r="M57" i="11"/>
  <c r="M60" i="11"/>
  <c r="M29" i="11"/>
  <c r="M25" i="11"/>
  <c r="M30" i="11"/>
  <c r="M35" i="11"/>
  <c r="M20" i="11"/>
  <c r="M73" i="11"/>
  <c r="M27" i="11"/>
  <c r="M31" i="11"/>
  <c r="M67" i="11"/>
  <c r="M77" i="11"/>
  <c r="M26" i="11"/>
  <c r="M34" i="11"/>
  <c r="M17" i="11"/>
  <c r="M22" i="11"/>
  <c r="M21" i="11"/>
  <c r="M28" i="11"/>
  <c r="M6" i="11"/>
  <c r="M15" i="11"/>
  <c r="M19" i="11"/>
  <c r="M24" i="11"/>
  <c r="M7" i="11"/>
  <c r="M8" i="11"/>
  <c r="M9" i="11"/>
  <c r="M11" i="11"/>
  <c r="M23" i="11"/>
  <c r="A14" i="11"/>
  <c r="A15" i="11" s="1"/>
  <c r="A16" i="11" s="1"/>
  <c r="A17" i="11" s="1"/>
  <c r="A18" i="11" s="1"/>
  <c r="A19" i="11" s="1"/>
  <c r="M10" i="11"/>
  <c r="M14" i="11"/>
  <c r="M18" i="11"/>
  <c r="M13" i="11"/>
  <c r="M16" i="11"/>
  <c r="M5" i="11"/>
  <c r="M74" i="11"/>
  <c r="M55" i="11"/>
  <c r="M59" i="11"/>
  <c r="M71" i="11"/>
  <c r="M37" i="11"/>
  <c r="M56" i="11"/>
  <c r="M62" i="11"/>
  <c r="M69" i="11"/>
  <c r="M54" i="11"/>
  <c r="M66" i="11"/>
  <c r="M68" i="11"/>
  <c r="M70" i="11"/>
  <c r="M63" i="11"/>
  <c r="M3" i="11"/>
  <c r="M4" i="11"/>
  <c r="M64" i="11"/>
  <c r="M65" i="11"/>
  <c r="M72" i="11"/>
  <c r="M76" i="11"/>
  <c r="A19" i="5"/>
  <c r="A18" i="5"/>
  <c r="A17" i="5"/>
  <c r="A16" i="5"/>
  <c r="A15" i="5"/>
  <c r="A20" i="11" l="1"/>
  <c r="A21" i="11" s="1"/>
  <c r="A22" i="11" s="1"/>
  <c r="A23" i="11" s="1"/>
  <c r="A24" i="11" s="1"/>
  <c r="A25" i="11" s="1"/>
  <c r="A26" i="11" s="1"/>
  <c r="A27" i="11" l="1"/>
  <c r="A28" i="11" s="1"/>
  <c r="A29" i="11" s="1"/>
  <c r="A30" i="11" s="1"/>
  <c r="A31" i="11" s="1"/>
  <c r="A32" i="11" s="1"/>
  <c r="A33" i="11" s="1"/>
  <c r="A34" i="11" s="1"/>
  <c r="A35" i="11" s="1"/>
  <c r="A37" i="11" s="1"/>
  <c r="A38" i="11" s="1"/>
  <c r="A39" i="11" s="1"/>
  <c r="A40" i="11" s="1"/>
  <c r="A41" i="11" s="1"/>
  <c r="A42" i="11" s="1"/>
  <c r="A43" i="11" s="1"/>
  <c r="A44" i="11" l="1"/>
  <c r="A45" i="11" l="1"/>
  <c r="A46" i="11" s="1"/>
  <c r="A47" i="11" s="1"/>
  <c r="A48" i="11" s="1"/>
  <c r="A49" i="11" s="1"/>
  <c r="A50" i="11" s="1"/>
  <c r="A54" i="11" l="1"/>
  <c r="A55" i="11" s="1"/>
  <c r="A56" i="11" s="1"/>
  <c r="A57" i="11" s="1"/>
  <c r="A59" i="11" s="1"/>
  <c r="A60" i="11" l="1"/>
  <c r="A61" i="11" l="1"/>
  <c r="A62" i="11" s="1"/>
  <c r="A63" i="11" s="1"/>
  <c r="A64" i="11" s="1"/>
  <c r="A65" i="11" s="1"/>
  <c r="A66" i="11" s="1"/>
  <c r="A67" i="11" s="1"/>
  <c r="A68" i="11" s="1"/>
  <c r="A69" i="11" s="1"/>
  <c r="A70" i="11" s="1"/>
  <c r="A71" i="11" s="1"/>
  <c r="A72" i="11" s="1"/>
  <c r="A73" i="11" s="1"/>
  <c r="A74" i="11" s="1"/>
  <c r="A76" i="11" s="1"/>
  <c r="A77"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Alexandre</author>
  </authors>
  <commentList>
    <comment ref="A9" authorId="0" shapeId="0" xr:uid="{4121870D-7F86-4AE0-8B15-4DACD6C3BED4}">
      <text>
        <r>
          <rPr>
            <sz val="9"/>
            <color indexed="81"/>
            <rFont val="Tahoma"/>
            <family val="2"/>
          </rPr>
          <t>Voir dans l'onglet "Associations et clubs" quelle affiliation convient à votre situation.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Claude Alexandre</author>
  </authors>
  <commentList>
    <comment ref="C4" authorId="0" shapeId="0" xr:uid="{5E48DCAE-41DF-45D2-A447-48277162D64D}">
      <text>
        <r>
          <rPr>
            <sz val="9"/>
            <color indexed="81"/>
            <rFont val="Tahoma"/>
            <family val="2"/>
          </rPr>
          <t xml:space="preserve">Mettre l'année de naissance seulement si ce membre veut être inscrit dans un programme compétitif.
</t>
        </r>
      </text>
    </comment>
    <comment ref="C5" authorId="0" shapeId="0" xr:uid="{6ABB9D1A-07EF-4181-A414-E49FCC9E99CE}">
      <text>
        <r>
          <rPr>
            <sz val="9"/>
            <color indexed="81"/>
            <rFont val="Tahoma"/>
            <family val="2"/>
          </rPr>
          <t xml:space="preserve">Mettre l'année de naissance seulement si ce membre veut être inscrit dans un programme compétitif.
</t>
        </r>
      </text>
    </comment>
    <comment ref="C6" authorId="0" shapeId="0" xr:uid="{B093091B-3EBC-4D60-94BA-A3E0644745DE}">
      <text>
        <r>
          <rPr>
            <sz val="9"/>
            <color indexed="81"/>
            <rFont val="Tahoma"/>
            <family val="2"/>
          </rPr>
          <t xml:space="preserve">Mettre l'année de naissance seulement si ce membre veut être inscrit dans un programme compétitif.
</t>
        </r>
      </text>
    </comment>
    <comment ref="C7" authorId="0" shapeId="0" xr:uid="{799899DB-4634-4B05-8A4C-9747D223581F}">
      <text>
        <r>
          <rPr>
            <sz val="9"/>
            <color indexed="81"/>
            <rFont val="Tahoma"/>
            <family val="2"/>
          </rPr>
          <t xml:space="preserve">Mettre l'année de naissance seulement si ce membre veut être inscrit dans un programme compétitif.
</t>
        </r>
      </text>
    </comment>
    <comment ref="C8" authorId="0" shapeId="0" xr:uid="{A2364541-40F1-4D32-835D-0D3ECD8C84B7}">
      <text>
        <r>
          <rPr>
            <sz val="9"/>
            <color indexed="81"/>
            <rFont val="Tahoma"/>
            <family val="2"/>
          </rPr>
          <t xml:space="preserve">Mettre l'année de naissance seulement si ce membre veut être inscrit dans un programme compétitif.
</t>
        </r>
      </text>
    </comment>
    <comment ref="C9" authorId="0" shapeId="0" xr:uid="{A25EB147-2CEB-4FEF-B305-0433B1D7CBDA}">
      <text>
        <r>
          <rPr>
            <sz val="9"/>
            <color indexed="81"/>
            <rFont val="Tahoma"/>
            <family val="2"/>
          </rPr>
          <t xml:space="preserve">Mettre l'année de naissance seulement si ce membre veut être inscrit dans un programme compétitif.
</t>
        </r>
      </text>
    </comment>
    <comment ref="C10" authorId="0" shapeId="0" xr:uid="{0178850E-2EFC-4DF8-A7A1-0B0CB183EE62}">
      <text>
        <r>
          <rPr>
            <sz val="9"/>
            <color indexed="81"/>
            <rFont val="Tahoma"/>
            <family val="2"/>
          </rPr>
          <t xml:space="preserve">Mettre l'année de naissance seulement si ce membre veut être inscrit dans un programme compétitif.
</t>
        </r>
      </text>
    </comment>
    <comment ref="C11" authorId="0" shapeId="0" xr:uid="{0A24F991-8AD1-49BD-A28D-25CE9A3B8076}">
      <text>
        <r>
          <rPr>
            <sz val="9"/>
            <color indexed="81"/>
            <rFont val="Tahoma"/>
            <family val="2"/>
          </rPr>
          <t xml:space="preserve">Mettre l'année de naissance seulement si ce membre veut être inscrit dans un programme compétitif.
</t>
        </r>
      </text>
    </comment>
    <comment ref="C12" authorId="0" shapeId="0" xr:uid="{D927D00F-BA31-4F7B-931A-1CFA4DDB5108}">
      <text>
        <r>
          <rPr>
            <sz val="9"/>
            <color indexed="81"/>
            <rFont val="Tahoma"/>
            <family val="2"/>
          </rPr>
          <t xml:space="preserve">Mettre l'année de naissance seulement si ce membre veut être inscrit dans un programme compétitif.
</t>
        </r>
      </text>
    </comment>
    <comment ref="C13" authorId="0" shapeId="0" xr:uid="{AC31598C-322E-4408-A167-504A7DF73BC7}">
      <text>
        <r>
          <rPr>
            <sz val="9"/>
            <color indexed="81"/>
            <rFont val="Tahoma"/>
            <family val="2"/>
          </rPr>
          <t xml:space="preserve">Mettre l'année de naissance seulement si ce membre veut être inscrit dans un programme compétitif.
</t>
        </r>
      </text>
    </comment>
    <comment ref="C14" authorId="0" shapeId="0" xr:uid="{9992C9D7-5CC6-4CC5-8DAD-50CC6B9AA5FE}">
      <text>
        <r>
          <rPr>
            <sz val="9"/>
            <color indexed="81"/>
            <rFont val="Tahoma"/>
            <family val="2"/>
          </rPr>
          <t xml:space="preserve">Mettre l'année de naissance seulement si ce membre veut être inscrit dans un programme compétitif.
</t>
        </r>
      </text>
    </comment>
    <comment ref="C15" authorId="0" shapeId="0" xr:uid="{784D0ED8-3A35-48A3-94E1-EC1BC70FEF0E}">
      <text>
        <r>
          <rPr>
            <sz val="9"/>
            <color indexed="81"/>
            <rFont val="Tahoma"/>
            <family val="2"/>
          </rPr>
          <t xml:space="preserve">Mettre l'année de naissance seulement si ce membre veut être inscrit dans un programme compétitif.
</t>
        </r>
      </text>
    </comment>
    <comment ref="C16" authorId="0" shapeId="0" xr:uid="{0D265DD5-238D-4D02-A159-6DAE7BB76FF4}">
      <text>
        <r>
          <rPr>
            <sz val="9"/>
            <color indexed="81"/>
            <rFont val="Tahoma"/>
            <family val="2"/>
          </rPr>
          <t xml:space="preserve">Mettre l'année de naissance seulement si ce membre veut être inscrit dans un programme compétitif.
</t>
        </r>
      </text>
    </comment>
    <comment ref="C17" authorId="0" shapeId="0" xr:uid="{96E5336D-16E9-4834-8D04-43B8E9D6E4A6}">
      <text>
        <r>
          <rPr>
            <sz val="9"/>
            <color indexed="81"/>
            <rFont val="Tahoma"/>
            <family val="2"/>
          </rPr>
          <t xml:space="preserve">Mettre l'année de naissance seulement si ce membre veut être inscrit dans un programme compétitif.
</t>
        </r>
      </text>
    </comment>
    <comment ref="C18" authorId="0" shapeId="0" xr:uid="{89041CB1-B3C6-4F16-824B-54542255261B}">
      <text>
        <r>
          <rPr>
            <sz val="9"/>
            <color indexed="81"/>
            <rFont val="Tahoma"/>
            <family val="2"/>
          </rPr>
          <t xml:space="preserve">Mettre l'année de naissance seulement si ce membre veut être inscrit dans un programme compétitif.
</t>
        </r>
      </text>
    </comment>
    <comment ref="C23" authorId="0" shapeId="0" xr:uid="{17F3DFF6-1613-4A05-AA13-912A2FB40F11}">
      <text>
        <r>
          <rPr>
            <sz val="9"/>
            <color indexed="81"/>
            <rFont val="Tahoma"/>
            <family val="2"/>
          </rPr>
          <t xml:space="preserve">Mettre l'année de naissance seulement si ce membre veut être inscrit dans un programme compétitif.
</t>
        </r>
      </text>
    </comment>
    <comment ref="C24" authorId="0" shapeId="0" xr:uid="{2E6DCA19-9D04-436C-B572-16130412ADBE}">
      <text>
        <r>
          <rPr>
            <sz val="9"/>
            <color indexed="81"/>
            <rFont val="Tahoma"/>
            <family val="2"/>
          </rPr>
          <t xml:space="preserve">Mettre l'année de naissance seulement si ce membre veut être inscrit dans un programme compétitif.
</t>
        </r>
      </text>
    </comment>
    <comment ref="C25" authorId="0" shapeId="0" xr:uid="{0439167F-2B8C-48E7-A5F4-E5C2D42EF542}">
      <text>
        <r>
          <rPr>
            <sz val="9"/>
            <color indexed="81"/>
            <rFont val="Tahoma"/>
            <family val="2"/>
          </rPr>
          <t xml:space="preserve">Mettre l'année de naissance seulement si ce membre veut être inscrit dans un programme compétitif.
</t>
        </r>
      </text>
    </comment>
    <comment ref="C26" authorId="0" shapeId="0" xr:uid="{941F0E28-5221-4A3D-9F7E-6B1EB20FC2C9}">
      <text>
        <r>
          <rPr>
            <sz val="9"/>
            <color indexed="81"/>
            <rFont val="Tahoma"/>
            <family val="2"/>
          </rPr>
          <t xml:space="preserve">Mettre l'année de naissance seulement si ce membre veut être inscrit dans un programme compétitif.
</t>
        </r>
      </text>
    </comment>
    <comment ref="C27" authorId="0" shapeId="0" xr:uid="{C0947828-7828-45FD-8452-26BDA84F220A}">
      <text>
        <r>
          <rPr>
            <sz val="9"/>
            <color indexed="81"/>
            <rFont val="Tahoma"/>
            <family val="2"/>
          </rPr>
          <t xml:space="preserve">Mettre l'année de naissance seulement si ce membre veut être inscrit dans un programme compétitif.
</t>
        </r>
      </text>
    </comment>
    <comment ref="C28" authorId="0" shapeId="0" xr:uid="{CFE26BCA-1339-4C4F-9EED-B729DC5488F3}">
      <text>
        <r>
          <rPr>
            <sz val="9"/>
            <color indexed="81"/>
            <rFont val="Tahoma"/>
            <family val="2"/>
          </rPr>
          <t xml:space="preserve">Mettre l'année de naissance seulement si ce membre veut être inscrit dans un programme compétitif.
</t>
        </r>
      </text>
    </comment>
    <comment ref="C29" authorId="0" shapeId="0" xr:uid="{B8E5C1C1-9A40-4537-B23A-834C9CF4C716}">
      <text>
        <r>
          <rPr>
            <sz val="9"/>
            <color indexed="81"/>
            <rFont val="Tahoma"/>
            <family val="2"/>
          </rPr>
          <t xml:space="preserve">Mettre l'année de naissance seulement si ce membre veut être inscrit dans un programme compétitif.
</t>
        </r>
      </text>
    </comment>
    <comment ref="C30" authorId="0" shapeId="0" xr:uid="{06165687-7D73-4DFD-8B60-CDF0BB2FCD9A}">
      <text>
        <r>
          <rPr>
            <sz val="9"/>
            <color indexed="81"/>
            <rFont val="Tahoma"/>
            <family val="2"/>
          </rPr>
          <t xml:space="preserve">Mettre l'année de naissance seulement si ce membre veut être inscrit dans un programme compétitif.
</t>
        </r>
      </text>
    </comment>
    <comment ref="C31" authorId="0" shapeId="0" xr:uid="{1125579E-814A-41AB-B72C-A2523F468588}">
      <text>
        <r>
          <rPr>
            <sz val="9"/>
            <color indexed="81"/>
            <rFont val="Tahoma"/>
            <family val="2"/>
          </rPr>
          <t xml:space="preserve">Mettre l'année de naissance seulement si ce membre veut être inscrit dans un programme compétitif.
</t>
        </r>
      </text>
    </comment>
    <comment ref="C32" authorId="0" shapeId="0" xr:uid="{65B66658-3DFB-4DA6-8981-516F59C45A50}">
      <text>
        <r>
          <rPr>
            <sz val="9"/>
            <color indexed="81"/>
            <rFont val="Tahoma"/>
            <family val="2"/>
          </rPr>
          <t xml:space="preserve">Mettre l'année de naissance seulement si ce membre veut être inscrit dans un programme compétitif.
</t>
        </r>
      </text>
    </comment>
    <comment ref="C33" authorId="0" shapeId="0" xr:uid="{8B3583DD-86B8-450A-829C-5C7B9220A019}">
      <text>
        <r>
          <rPr>
            <sz val="9"/>
            <color indexed="81"/>
            <rFont val="Tahoma"/>
            <family val="2"/>
          </rPr>
          <t xml:space="preserve">Mettre l'année de naissance seulement si ce membre veut être inscrit dans un programme compétitif.
</t>
        </r>
      </text>
    </comment>
    <comment ref="C34" authorId="0" shapeId="0" xr:uid="{F1338011-B1FC-4F27-8AE3-9E97ABFE2797}">
      <text>
        <r>
          <rPr>
            <sz val="9"/>
            <color indexed="81"/>
            <rFont val="Tahoma"/>
            <family val="2"/>
          </rPr>
          <t xml:space="preserve">Mettre l'année de naissance seulement si ce membre veut être inscrit dans un programme compétitif.
</t>
        </r>
      </text>
    </comment>
    <comment ref="C35" authorId="0" shapeId="0" xr:uid="{90CA7AFC-0988-47B8-90A9-58E445B13473}">
      <text>
        <r>
          <rPr>
            <sz val="9"/>
            <color indexed="81"/>
            <rFont val="Tahoma"/>
            <family val="2"/>
          </rPr>
          <t xml:space="preserve">Mettre l'année de naissance seulement si ce membre veut être inscrit dans un programme compétitif.
</t>
        </r>
      </text>
    </comment>
    <comment ref="C36" authorId="0" shapeId="0" xr:uid="{063FD79A-F326-40B0-80E7-93F853DA63D3}">
      <text>
        <r>
          <rPr>
            <sz val="9"/>
            <color indexed="81"/>
            <rFont val="Tahoma"/>
            <family val="2"/>
          </rPr>
          <t xml:space="preserve">Mettre l'année de naissance seulement si ce membre veut être inscrit dans un programme compétitif.
</t>
        </r>
      </text>
    </comment>
    <comment ref="C37" authorId="0" shapeId="0" xr:uid="{C5766276-7E86-4A8A-9C3C-B21C8435B4EF}">
      <text>
        <r>
          <rPr>
            <sz val="9"/>
            <color indexed="81"/>
            <rFont val="Tahoma"/>
            <family val="2"/>
          </rPr>
          <t xml:space="preserve">Mettre l'année de naissance seulement si ce membre veut être inscrit dans un programme compétitif.
</t>
        </r>
      </text>
    </comment>
    <comment ref="C38" authorId="0" shapeId="0" xr:uid="{2416FB92-58C9-41E3-8F49-D0E3416F0C5E}">
      <text>
        <r>
          <rPr>
            <sz val="9"/>
            <color indexed="81"/>
            <rFont val="Tahoma"/>
            <family val="2"/>
          </rPr>
          <t xml:space="preserve">Mettre l'année de naissance seulement si ce membre veut être inscrit dans un programme compétitif.
</t>
        </r>
      </text>
    </comment>
    <comment ref="C39" authorId="0" shapeId="0" xr:uid="{75A92319-1573-4B3A-8259-95274BCC4297}">
      <text>
        <r>
          <rPr>
            <sz val="9"/>
            <color indexed="81"/>
            <rFont val="Tahoma"/>
            <family val="2"/>
          </rPr>
          <t xml:space="preserve">Mettre l'année de naissance seulement si ce membre veut être inscrit dans un programme compétitif.
</t>
        </r>
      </text>
    </comment>
    <comment ref="C40" authorId="0" shapeId="0" xr:uid="{01323306-6CB9-4ED9-A1DD-A01D8DE0705C}">
      <text>
        <r>
          <rPr>
            <sz val="9"/>
            <color indexed="81"/>
            <rFont val="Tahoma"/>
            <family val="2"/>
          </rPr>
          <t xml:space="preserve">Mettre l'année de naissance seulement si ce membre veut être inscrit dans un programme compétitif.
</t>
        </r>
      </text>
    </comment>
    <comment ref="C41" authorId="0" shapeId="0" xr:uid="{79B855C1-5F80-431B-91ED-504A36BDCE2E}">
      <text>
        <r>
          <rPr>
            <sz val="9"/>
            <color indexed="81"/>
            <rFont val="Tahoma"/>
            <family val="2"/>
          </rPr>
          <t xml:space="preserve">Mettre l'année de naissance seulement si ce membre veut être inscrit dans un programme compétitif.
</t>
        </r>
      </text>
    </comment>
    <comment ref="C42" authorId="0" shapeId="0" xr:uid="{1B8F9E59-D7A4-4215-9650-02C3756F1BCA}">
      <text>
        <r>
          <rPr>
            <sz val="9"/>
            <color indexed="81"/>
            <rFont val="Tahoma"/>
            <family val="2"/>
          </rPr>
          <t xml:space="preserve">Mettre l'année de naissance seulement si ce membre veut être inscrit dans un programme compétitif.
</t>
        </r>
      </text>
    </comment>
    <comment ref="C43" authorId="0" shapeId="0" xr:uid="{4BE879FF-5D7C-46BA-A4F3-51FC8D918FD0}">
      <text>
        <r>
          <rPr>
            <sz val="9"/>
            <color indexed="81"/>
            <rFont val="Tahoma"/>
            <family val="2"/>
          </rPr>
          <t xml:space="preserve">Mettre l'année de naissance seulement si ce membre veut être inscrit dans un programme compétitif.
</t>
        </r>
      </text>
    </comment>
    <comment ref="C44" authorId="0" shapeId="0" xr:uid="{259994AA-FB52-4780-9BCB-27C546D0102D}">
      <text>
        <r>
          <rPr>
            <sz val="9"/>
            <color indexed="81"/>
            <rFont val="Tahoma"/>
            <family val="2"/>
          </rPr>
          <t xml:space="preserve">Mettre l'année de naissance seulement si ce membre veut être inscrit dans un programme compétitif.
</t>
        </r>
      </text>
    </comment>
    <comment ref="C45" authorId="0" shapeId="0" xr:uid="{D3F11815-6F5F-4E14-A706-FAACF01909BB}">
      <text>
        <r>
          <rPr>
            <sz val="9"/>
            <color indexed="81"/>
            <rFont val="Tahoma"/>
            <family val="2"/>
          </rPr>
          <t xml:space="preserve">Mettre l'année de naissance seulement si ce membre veut être inscrit dans un programme compétitif.
</t>
        </r>
      </text>
    </comment>
    <comment ref="C46" authorId="0" shapeId="0" xr:uid="{C9A96466-6FDE-4318-986E-1F77A4AC1C42}">
      <text>
        <r>
          <rPr>
            <sz val="9"/>
            <color indexed="81"/>
            <rFont val="Tahoma"/>
            <family val="2"/>
          </rPr>
          <t xml:space="preserve">Mettre l'année de naissance seulement si ce membre veut être inscrit dans un programme compétitif.
</t>
        </r>
      </text>
    </comment>
    <comment ref="C47" authorId="0" shapeId="0" xr:uid="{54E61307-695F-4977-BA33-A4375CB7B4A8}">
      <text>
        <r>
          <rPr>
            <sz val="9"/>
            <color indexed="81"/>
            <rFont val="Tahoma"/>
            <family val="2"/>
          </rPr>
          <t xml:space="preserve">Mettre l'année de naissance seulement si ce membre veut être inscrit dans un programme compétitif.
</t>
        </r>
      </text>
    </comment>
    <comment ref="C48" authorId="0" shapeId="0" xr:uid="{74F37B56-CC1C-408A-95C1-9E2BB21AF776}">
      <text>
        <r>
          <rPr>
            <sz val="9"/>
            <color indexed="81"/>
            <rFont val="Tahoma"/>
            <family val="2"/>
          </rPr>
          <t xml:space="preserve">Mettre l'année de naissance seulement si ce membre veut être inscrit dans un programme compétitif.
</t>
        </r>
      </text>
    </comment>
    <comment ref="C49" authorId="0" shapeId="0" xr:uid="{2A770FF4-9C98-4CAF-B03F-67A623631471}">
      <text>
        <r>
          <rPr>
            <sz val="9"/>
            <color indexed="81"/>
            <rFont val="Tahoma"/>
            <family val="2"/>
          </rPr>
          <t xml:space="preserve">Mettre l'année de naissance seulement si ce membre veut être inscrit dans un programme compétitif.
</t>
        </r>
      </text>
    </comment>
    <comment ref="C50" authorId="0" shapeId="0" xr:uid="{FF74E512-4AFC-4F48-B717-E59A5125AA94}">
      <text>
        <r>
          <rPr>
            <sz val="9"/>
            <color indexed="81"/>
            <rFont val="Tahoma"/>
            <family val="2"/>
          </rPr>
          <t xml:space="preserve">Mettre l'année de naissance seulement si ce membre veut être inscrit dans un programme compétitif.
</t>
        </r>
      </text>
    </comment>
    <comment ref="C51" authorId="0" shapeId="0" xr:uid="{65D7103C-E229-43BD-94FF-445F1AB064F7}">
      <text>
        <r>
          <rPr>
            <sz val="9"/>
            <color indexed="81"/>
            <rFont val="Tahoma"/>
            <family val="2"/>
          </rPr>
          <t xml:space="preserve">Mettre l'année de naissance seulement si ce membre veut être inscrit dans un programme compétitif.
</t>
        </r>
      </text>
    </comment>
    <comment ref="C52" authorId="0" shapeId="0" xr:uid="{3FC8938E-FD6B-4AC7-98CD-0522AAD9C7A8}">
      <text>
        <r>
          <rPr>
            <sz val="9"/>
            <color indexed="81"/>
            <rFont val="Tahoma"/>
            <family val="2"/>
          </rPr>
          <t xml:space="preserve">Mettre l'année de naissance seulement si ce membre veut être inscrit dans un programme compétitif.
</t>
        </r>
      </text>
    </comment>
    <comment ref="C53" authorId="0" shapeId="0" xr:uid="{7D31B23E-1EC5-4354-9CAB-F3232E21CB36}">
      <text>
        <r>
          <rPr>
            <sz val="9"/>
            <color indexed="81"/>
            <rFont val="Tahoma"/>
            <family val="2"/>
          </rPr>
          <t xml:space="preserve">Mettre l'année de naissance seulement si ce membre veut être inscrit dans un programme compétitif.
</t>
        </r>
      </text>
    </comment>
    <comment ref="C54" authorId="0" shapeId="0" xr:uid="{F2AC93FB-95CE-4729-B79F-5D9C2E463E9B}">
      <text>
        <r>
          <rPr>
            <sz val="9"/>
            <color indexed="81"/>
            <rFont val="Tahoma"/>
            <family val="2"/>
          </rPr>
          <t xml:space="preserve">Mettre l'année de naissance seulement si ce membre veut être inscrit dans un programme compétitif.
</t>
        </r>
      </text>
    </comment>
    <comment ref="C55" authorId="0" shapeId="0" xr:uid="{6DE4F156-1511-4B15-BFBC-00DFBFC77F9D}">
      <text>
        <r>
          <rPr>
            <sz val="9"/>
            <color indexed="81"/>
            <rFont val="Tahoma"/>
            <family val="2"/>
          </rPr>
          <t xml:space="preserve">Mettre l'année de naissance seulement si ce membre veut être inscrit dans un programme compétitif.
</t>
        </r>
      </text>
    </comment>
    <comment ref="C56" authorId="0" shapeId="0" xr:uid="{F6D5195D-95D8-4D59-A2A7-FE7EA734D542}">
      <text>
        <r>
          <rPr>
            <sz val="9"/>
            <color indexed="81"/>
            <rFont val="Tahoma"/>
            <family val="2"/>
          </rPr>
          <t xml:space="preserve">Mettre l'année de naissance seulement si ce membre veut être inscrit dans un programme compétitif.
</t>
        </r>
      </text>
    </comment>
    <comment ref="C57" authorId="0" shapeId="0" xr:uid="{C0AD1363-6FAF-4FC8-9D40-350093A7D0FC}">
      <text>
        <r>
          <rPr>
            <sz val="9"/>
            <color indexed="81"/>
            <rFont val="Tahoma"/>
            <family val="2"/>
          </rPr>
          <t xml:space="preserve">Mettre l'année de naissance seulement si ce membre veut être inscrit dans un programme compétitif.
</t>
        </r>
      </text>
    </comment>
    <comment ref="C58" authorId="0" shapeId="0" xr:uid="{814F0553-380A-43EF-B5D5-BD282E654250}">
      <text>
        <r>
          <rPr>
            <sz val="9"/>
            <color indexed="81"/>
            <rFont val="Tahoma"/>
            <family val="2"/>
          </rPr>
          <t xml:space="preserve">Mettre l'année de naissance seulement si ce membre veut être inscrit dans un programme compétitif.
</t>
        </r>
      </text>
    </comment>
    <comment ref="C59" authorId="0" shapeId="0" xr:uid="{D2D8C6EB-82E7-410F-8D35-6884EB88F91C}">
      <text>
        <r>
          <rPr>
            <sz val="9"/>
            <color indexed="81"/>
            <rFont val="Tahoma"/>
            <family val="2"/>
          </rPr>
          <t xml:space="preserve">Mettre l'année de naissance seulement si ce membre veut être inscrit dans un programme compétitif.
</t>
        </r>
      </text>
    </comment>
    <comment ref="C60" authorId="0" shapeId="0" xr:uid="{742AF6EA-3777-4B5B-AF69-C676B3799D0B}">
      <text>
        <r>
          <rPr>
            <sz val="9"/>
            <color indexed="81"/>
            <rFont val="Tahoma"/>
            <family val="2"/>
          </rPr>
          <t xml:space="preserve">Mettre l'année de naissance seulement si ce membre veut être inscrit dans un programme compétitif.
</t>
        </r>
      </text>
    </comment>
    <comment ref="C61" authorId="0" shapeId="0" xr:uid="{39CA8A12-FD3E-4606-AED0-C5A1FF237A64}">
      <text>
        <r>
          <rPr>
            <sz val="9"/>
            <color indexed="81"/>
            <rFont val="Tahoma"/>
            <family val="2"/>
          </rPr>
          <t xml:space="preserve">Mettre l'année de naissance seulement si ce membre veut être inscrit dans un programme compétitif.
</t>
        </r>
      </text>
    </comment>
    <comment ref="C62" authorId="0" shapeId="0" xr:uid="{8085F3B7-DFD9-4FF8-AF2A-632C0763FB85}">
      <text>
        <r>
          <rPr>
            <sz val="9"/>
            <color indexed="81"/>
            <rFont val="Tahoma"/>
            <family val="2"/>
          </rPr>
          <t xml:space="preserve">Mettre l'année de naissance seulement si ce membre veut être inscrit dans un programme compétitif.
</t>
        </r>
      </text>
    </comment>
    <comment ref="C63" authorId="0" shapeId="0" xr:uid="{2D527216-D305-48A5-8173-6C33A0A297C4}">
      <text>
        <r>
          <rPr>
            <sz val="9"/>
            <color indexed="81"/>
            <rFont val="Tahoma"/>
            <family val="2"/>
          </rPr>
          <t xml:space="preserve">Mettre l'année de naissance seulement si ce membre veut être inscrit dans un programme compétitif.
</t>
        </r>
      </text>
    </comment>
    <comment ref="C64" authorId="0" shapeId="0" xr:uid="{92DCB48A-0352-4771-B5BD-36E0BB93210B}">
      <text>
        <r>
          <rPr>
            <sz val="9"/>
            <color indexed="81"/>
            <rFont val="Tahoma"/>
            <family val="2"/>
          </rPr>
          <t xml:space="preserve">Mettre l'année de naissance seulement si ce membre veut être inscrit dans un programme compétitif.
</t>
        </r>
      </text>
    </comment>
    <comment ref="C65" authorId="0" shapeId="0" xr:uid="{C33AE8C7-E0F8-4FF6-BF7A-9EF4375DD6CD}">
      <text>
        <r>
          <rPr>
            <sz val="9"/>
            <color indexed="81"/>
            <rFont val="Tahoma"/>
            <family val="2"/>
          </rPr>
          <t xml:space="preserve">Mettre l'année de naissance seulement si ce membre veut être inscrit dans un programme compétitif.
</t>
        </r>
      </text>
    </comment>
    <comment ref="C66" authorId="0" shapeId="0" xr:uid="{66BDC91A-0422-49F0-A416-5DAF70046C67}">
      <text>
        <r>
          <rPr>
            <sz val="9"/>
            <color indexed="81"/>
            <rFont val="Tahoma"/>
            <family val="2"/>
          </rPr>
          <t xml:space="preserve">Mettre l'année de naissance seulement si ce membre veut être inscrit dans un programme compétitif.
</t>
        </r>
      </text>
    </comment>
    <comment ref="C67" authorId="0" shapeId="0" xr:uid="{10A81453-6DA1-434A-949E-FB967C022411}">
      <text>
        <r>
          <rPr>
            <sz val="9"/>
            <color indexed="81"/>
            <rFont val="Tahoma"/>
            <family val="2"/>
          </rPr>
          <t xml:space="preserve">Mettre l'année de naissance seulement si ce membre veut être inscrit dans un programme compétitif.
</t>
        </r>
      </text>
    </comment>
    <comment ref="C68" authorId="0" shapeId="0" xr:uid="{25BB79C5-EA2C-44FF-BA0D-C874F321E9A8}">
      <text>
        <r>
          <rPr>
            <sz val="9"/>
            <color indexed="81"/>
            <rFont val="Tahoma"/>
            <family val="2"/>
          </rPr>
          <t xml:space="preserve">Mettre l'année de naissance seulement si ce membre veut être inscrit dans un programme compétitif.
</t>
        </r>
      </text>
    </comment>
    <comment ref="C69" authorId="0" shapeId="0" xr:uid="{4F1974A3-0C32-4FCD-B359-D58681C1E834}">
      <text>
        <r>
          <rPr>
            <sz val="9"/>
            <color indexed="81"/>
            <rFont val="Tahoma"/>
            <family val="2"/>
          </rPr>
          <t xml:space="preserve">Mettre l'année de naissance seulement si ce membre veut être inscrit dans un programme compétitif.
</t>
        </r>
      </text>
    </comment>
    <comment ref="C70" authorId="0" shapeId="0" xr:uid="{E2D3C1ED-4903-4889-8C40-83D8F84FBFDE}">
      <text>
        <r>
          <rPr>
            <sz val="9"/>
            <color indexed="81"/>
            <rFont val="Tahoma"/>
            <family val="2"/>
          </rPr>
          <t xml:space="preserve">Mettre l'année de naissance seulement si ce membre veut être inscrit dans un programme compétitif.
</t>
        </r>
      </text>
    </comment>
    <comment ref="C71" authorId="0" shapeId="0" xr:uid="{D6699E41-DCD9-42BC-8804-12D4F75B38E7}">
      <text>
        <r>
          <rPr>
            <sz val="9"/>
            <color indexed="81"/>
            <rFont val="Tahoma"/>
            <family val="2"/>
          </rPr>
          <t xml:space="preserve">Mettre l'année de naissance seulement si ce membre veut être inscrit dans un programme compétitif.
</t>
        </r>
      </text>
    </comment>
    <comment ref="C72" authorId="0" shapeId="0" xr:uid="{95AB3D74-5A59-42CF-AF4A-CC62F76E2734}">
      <text>
        <r>
          <rPr>
            <sz val="9"/>
            <color indexed="81"/>
            <rFont val="Tahoma"/>
            <family val="2"/>
          </rPr>
          <t xml:space="preserve">Mettre l'année de naissance seulement si ce membre veut être inscrit dans un programme compétitif.
</t>
        </r>
      </text>
    </comment>
    <comment ref="C73" authorId="0" shapeId="0" xr:uid="{0F5248B5-8A58-4AE1-BDDF-88FC53A62FB4}">
      <text>
        <r>
          <rPr>
            <sz val="9"/>
            <color indexed="81"/>
            <rFont val="Tahoma"/>
            <family val="2"/>
          </rPr>
          <t xml:space="preserve">Mettre l'année de naissance seulement si ce membre veut être inscrit dans un programme compétitif.
</t>
        </r>
      </text>
    </comment>
    <comment ref="C78" authorId="0" shapeId="0" xr:uid="{7D960400-DCA8-4680-998E-6C44138D8CEF}">
      <text>
        <r>
          <rPr>
            <sz val="9"/>
            <color indexed="81"/>
            <rFont val="Tahoma"/>
            <family val="2"/>
          </rPr>
          <t xml:space="preserve">Mettre l'année de naissance seulement si ce membre veut être inscrit dans un programme compétitif.
</t>
        </r>
      </text>
    </comment>
    <comment ref="C79" authorId="0" shapeId="0" xr:uid="{3C7B96F0-111D-4863-864A-19D2A1976E85}">
      <text>
        <r>
          <rPr>
            <sz val="9"/>
            <color indexed="81"/>
            <rFont val="Tahoma"/>
            <family val="2"/>
          </rPr>
          <t xml:space="preserve">Mettre l'année de naissance seulement si ce membre veut être inscrit dans un programme compétitif.
</t>
        </r>
      </text>
    </comment>
    <comment ref="C80" authorId="0" shapeId="0" xr:uid="{A99E91DF-C038-4F7B-9021-8E1D1B9811F6}">
      <text>
        <r>
          <rPr>
            <sz val="9"/>
            <color indexed="81"/>
            <rFont val="Tahoma"/>
            <family val="2"/>
          </rPr>
          <t xml:space="preserve">Mettre l'année de naissance seulement si ce membre veut être inscrit dans un programme compétitif.
</t>
        </r>
      </text>
    </comment>
    <comment ref="C81" authorId="0" shapeId="0" xr:uid="{8FF296DD-9E0C-4E9E-BE85-1FF6C83FCB7D}">
      <text>
        <r>
          <rPr>
            <sz val="9"/>
            <color indexed="81"/>
            <rFont val="Tahoma"/>
            <family val="2"/>
          </rPr>
          <t xml:space="preserve">Mettre l'année de naissance seulement si ce membre veut être inscrit dans un programme compétitif.
</t>
        </r>
      </text>
    </comment>
    <comment ref="C82" authorId="0" shapeId="0" xr:uid="{D02C8B89-FC32-4E06-BF3B-D44810C0D4D4}">
      <text>
        <r>
          <rPr>
            <sz val="9"/>
            <color indexed="81"/>
            <rFont val="Tahoma"/>
            <family val="2"/>
          </rPr>
          <t xml:space="preserve">Mettre l'année de naissance seulement si ce membre veut être inscrit dans un programme compétitif.
</t>
        </r>
      </text>
    </comment>
    <comment ref="C83" authorId="0" shapeId="0" xr:uid="{963B7E33-F13E-47EA-93E0-4F31A9664FF5}">
      <text>
        <r>
          <rPr>
            <sz val="9"/>
            <color indexed="81"/>
            <rFont val="Tahoma"/>
            <family val="2"/>
          </rPr>
          <t xml:space="preserve">Mettre l'année de naissance seulement si ce membre veut être inscrit dans un programme compétitif.
</t>
        </r>
      </text>
    </comment>
    <comment ref="C84" authorId="0" shapeId="0" xr:uid="{CA3EB282-1A3B-4B21-A898-D8D6AD538395}">
      <text>
        <r>
          <rPr>
            <sz val="9"/>
            <color indexed="81"/>
            <rFont val="Tahoma"/>
            <family val="2"/>
          </rPr>
          <t xml:space="preserve">Mettre l'année de naissance seulement si ce membre veut être inscrit dans un programme compétitif.
</t>
        </r>
      </text>
    </comment>
    <comment ref="C85" authorId="0" shapeId="0" xr:uid="{117EB472-68DF-48FD-9D01-8D5787D7A539}">
      <text>
        <r>
          <rPr>
            <sz val="9"/>
            <color indexed="81"/>
            <rFont val="Tahoma"/>
            <family val="2"/>
          </rPr>
          <t xml:space="preserve">Mettre l'année de naissance seulement si ce membre veut être inscrit dans un programme compétitif.
</t>
        </r>
      </text>
    </comment>
    <comment ref="C86" authorId="0" shapeId="0" xr:uid="{8A414D5B-F889-4143-8CB6-8F6605A6983B}">
      <text>
        <r>
          <rPr>
            <sz val="9"/>
            <color indexed="81"/>
            <rFont val="Tahoma"/>
            <family val="2"/>
          </rPr>
          <t xml:space="preserve">Mettre l'année de naissance seulement si ce membre veut être inscrit dans un programme compétitif.
</t>
        </r>
      </text>
    </comment>
    <comment ref="C87" authorId="0" shapeId="0" xr:uid="{C54B6E2A-E648-400E-AD34-DAE77E21570B}">
      <text>
        <r>
          <rPr>
            <sz val="9"/>
            <color indexed="81"/>
            <rFont val="Tahoma"/>
            <family val="2"/>
          </rPr>
          <t xml:space="preserve">Mettre l'année de naissance seulement si ce membre veut être inscrit dans un programme compétitif.
</t>
        </r>
      </text>
    </comment>
    <comment ref="C88" authorId="0" shapeId="0" xr:uid="{29260461-CD3A-4936-9887-08B15C7E6383}">
      <text>
        <r>
          <rPr>
            <sz val="9"/>
            <color indexed="81"/>
            <rFont val="Tahoma"/>
            <family val="2"/>
          </rPr>
          <t xml:space="preserve">Mettre l'année de naissance seulement si ce membre veut être inscrit dans un programme compétitif.
</t>
        </r>
      </text>
    </comment>
    <comment ref="C89" authorId="0" shapeId="0" xr:uid="{6668C385-8F14-48EF-963E-94E441E3B018}">
      <text>
        <r>
          <rPr>
            <sz val="9"/>
            <color indexed="81"/>
            <rFont val="Tahoma"/>
            <family val="2"/>
          </rPr>
          <t xml:space="preserve">Mettre l'année de naissance seulement si ce membre veut être inscrit dans un programme compétitif.
</t>
        </r>
      </text>
    </comment>
    <comment ref="C90" authorId="0" shapeId="0" xr:uid="{6D74BB2F-C019-459F-B091-08298F9BF3C7}">
      <text>
        <r>
          <rPr>
            <sz val="9"/>
            <color indexed="81"/>
            <rFont val="Tahoma"/>
            <family val="2"/>
          </rPr>
          <t xml:space="preserve">Mettre l'année de naissance seulement si ce membre veut être inscrit dans un programme compétitif.
</t>
        </r>
      </text>
    </comment>
    <comment ref="C91" authorId="0" shapeId="0" xr:uid="{AAB169F9-78D0-4A8C-A9D3-798E1AE0E56B}">
      <text>
        <r>
          <rPr>
            <sz val="9"/>
            <color indexed="81"/>
            <rFont val="Tahoma"/>
            <family val="2"/>
          </rPr>
          <t xml:space="preserve">Mettre l'année de naissance seulement si ce membre veut être inscrit dans un programme compétitif.
</t>
        </r>
      </text>
    </comment>
    <comment ref="C92" authorId="0" shapeId="0" xr:uid="{0A505CD3-EA67-48B4-9838-F60AB8AE5358}">
      <text>
        <r>
          <rPr>
            <sz val="9"/>
            <color indexed="81"/>
            <rFont val="Tahoma"/>
            <family val="2"/>
          </rPr>
          <t xml:space="preserve">Mettre l'année de naissance seulement si ce membre veut être inscrit dans un programme compétitif.
</t>
        </r>
      </text>
    </comment>
    <comment ref="C93" authorId="0" shapeId="0" xr:uid="{593A4176-0E4C-48BB-B5AB-608D6DB082B0}">
      <text>
        <r>
          <rPr>
            <sz val="9"/>
            <color indexed="81"/>
            <rFont val="Tahoma"/>
            <family val="2"/>
          </rPr>
          <t xml:space="preserve">Mettre l'année de naissance seulement si ce membre veut être inscrit dans un programme compétitif.
</t>
        </r>
      </text>
    </comment>
    <comment ref="C94" authorId="0" shapeId="0" xr:uid="{7BC7A64F-3685-4EEA-AB23-FD7EF8CB254B}">
      <text>
        <r>
          <rPr>
            <sz val="9"/>
            <color indexed="81"/>
            <rFont val="Tahoma"/>
            <family val="2"/>
          </rPr>
          <t xml:space="preserve">Mettre l'année de naissance seulement si ce membre veut être inscrit dans un programme compétitif.
</t>
        </r>
      </text>
    </comment>
    <comment ref="C95" authorId="0" shapeId="0" xr:uid="{5A7443E0-9CB5-47BA-9E4A-86D838BF7B66}">
      <text>
        <r>
          <rPr>
            <sz val="9"/>
            <color indexed="81"/>
            <rFont val="Tahoma"/>
            <family val="2"/>
          </rPr>
          <t xml:space="preserve">Mettre l'année de naissance seulement si ce membre veut être inscrit dans un programme compétitif.
</t>
        </r>
      </text>
    </comment>
    <comment ref="C96" authorId="0" shapeId="0" xr:uid="{F529846A-7F58-43F8-9ED0-D7EEDDAC0F7C}">
      <text>
        <r>
          <rPr>
            <sz val="9"/>
            <color indexed="81"/>
            <rFont val="Tahoma"/>
            <family val="2"/>
          </rPr>
          <t xml:space="preserve">Mettre l'année de naissance seulement si ce membre veut être inscrit dans un programme compétitif.
</t>
        </r>
      </text>
    </comment>
    <comment ref="C97" authorId="0" shapeId="0" xr:uid="{FFB584B2-36E0-4FD1-83DD-D3994AC14977}">
      <text>
        <r>
          <rPr>
            <sz val="9"/>
            <color indexed="81"/>
            <rFont val="Tahoma"/>
            <family val="2"/>
          </rPr>
          <t xml:space="preserve">Mettre l'année de naissance seulement si ce membre veut être inscrit dans un programme compétitif.
</t>
        </r>
      </text>
    </comment>
    <comment ref="C98" authorId="0" shapeId="0" xr:uid="{76FC3600-A55C-4636-A7E2-03F3539D41DD}">
      <text>
        <r>
          <rPr>
            <sz val="9"/>
            <color indexed="81"/>
            <rFont val="Tahoma"/>
            <family val="2"/>
          </rPr>
          <t xml:space="preserve">Mettre l'année de naissance seulement si ce membre veut être inscrit dans un programme compétitif.
</t>
        </r>
      </text>
    </comment>
    <comment ref="C99" authorId="0" shapeId="0" xr:uid="{6ACDB7BC-A88D-4272-8F6C-2C7853168E59}">
      <text>
        <r>
          <rPr>
            <sz val="9"/>
            <color indexed="81"/>
            <rFont val="Tahoma"/>
            <family val="2"/>
          </rPr>
          <t xml:space="preserve">Mettre l'année de naissance seulement si ce membre veut être inscrit dans un programme compétitif.
</t>
        </r>
      </text>
    </comment>
    <comment ref="C100" authorId="0" shapeId="0" xr:uid="{DCA01171-8C83-4077-B868-5A2E741480FE}">
      <text>
        <r>
          <rPr>
            <sz val="9"/>
            <color indexed="81"/>
            <rFont val="Tahoma"/>
            <family val="2"/>
          </rPr>
          <t xml:space="preserve">Mettre l'année de naissance seulement si ce membre veut être inscrit dans un programme compétitif.
</t>
        </r>
      </text>
    </comment>
    <comment ref="C101" authorId="0" shapeId="0" xr:uid="{B83AF81C-7183-4CEE-9487-6C5340852E22}">
      <text>
        <r>
          <rPr>
            <sz val="9"/>
            <color indexed="81"/>
            <rFont val="Tahoma"/>
            <family val="2"/>
          </rPr>
          <t xml:space="preserve">Mettre l'année de naissance seulement si ce membre veut être inscrit dans un programme compétitif.
</t>
        </r>
      </text>
    </comment>
    <comment ref="C102" authorId="0" shapeId="0" xr:uid="{8E6BB16D-21D8-47C4-AB5F-2890D56CA0F5}">
      <text>
        <r>
          <rPr>
            <sz val="9"/>
            <color indexed="81"/>
            <rFont val="Tahoma"/>
            <family val="2"/>
          </rPr>
          <t xml:space="preserve">Mettre l'année de naissance seulement si ce membre veut être inscrit dans un programme compétitif.
</t>
        </r>
      </text>
    </comment>
    <comment ref="C103" authorId="0" shapeId="0" xr:uid="{5D08B225-DEEC-44F5-B931-2C884600D7EC}">
      <text>
        <r>
          <rPr>
            <sz val="9"/>
            <color indexed="81"/>
            <rFont val="Tahoma"/>
            <family val="2"/>
          </rPr>
          <t xml:space="preserve">Mettre l'année de naissance seulement si ce membre veut être inscrit dans un programme compétitif.
</t>
        </r>
      </text>
    </comment>
    <comment ref="C104" authorId="0" shapeId="0" xr:uid="{F53DD0CA-2E55-4CDD-B701-9A617597807E}">
      <text>
        <r>
          <rPr>
            <sz val="9"/>
            <color indexed="81"/>
            <rFont val="Tahoma"/>
            <family val="2"/>
          </rPr>
          <t xml:space="preserve">Mettre l'année de naissance seulement si ce membre veut être inscrit dans un programme compétitif.
</t>
        </r>
      </text>
    </comment>
    <comment ref="C105" authorId="0" shapeId="0" xr:uid="{0FA52D1C-7149-45CE-9F9A-871BABBBEE52}">
      <text>
        <r>
          <rPr>
            <sz val="9"/>
            <color indexed="81"/>
            <rFont val="Tahoma"/>
            <family val="2"/>
          </rPr>
          <t xml:space="preserve">Mettre l'année de naissance seulement si ce membre veut être inscrit dans un programme compétitif.
</t>
        </r>
      </text>
    </comment>
    <comment ref="C106" authorId="0" shapeId="0" xr:uid="{88B01611-1A5D-4EBB-9E1A-7482EDF38B6D}">
      <text>
        <r>
          <rPr>
            <sz val="9"/>
            <color indexed="81"/>
            <rFont val="Tahoma"/>
            <family val="2"/>
          </rPr>
          <t xml:space="preserve">Mettre l'année de naissance seulement si ce membre veut être inscrit dans un programme compétitif.
</t>
        </r>
      </text>
    </comment>
    <comment ref="C107" authorId="0" shapeId="0" xr:uid="{0C0EE0AE-C55B-4210-885D-E2481A017DCA}">
      <text>
        <r>
          <rPr>
            <sz val="9"/>
            <color indexed="81"/>
            <rFont val="Tahoma"/>
            <family val="2"/>
          </rPr>
          <t xml:space="preserve">Mettre l'année de naissance seulement si ce membre veut être inscrit dans un programme compétitif.
</t>
        </r>
      </text>
    </comment>
  </commentList>
</comments>
</file>

<file path=xl/sharedStrings.xml><?xml version="1.0" encoding="utf-8"?>
<sst xmlns="http://schemas.openxmlformats.org/spreadsheetml/2006/main" count="839" uniqueCount="294">
  <si>
    <t>Adresse civique</t>
  </si>
  <si>
    <t>Municipalité</t>
  </si>
  <si>
    <t>Code postal</t>
  </si>
  <si>
    <t>Site internet</t>
  </si>
  <si>
    <t>Courriel (du club)</t>
  </si>
  <si>
    <t>Téléphone</t>
  </si>
  <si>
    <t>Courriel</t>
  </si>
  <si>
    <t>Total</t>
  </si>
  <si>
    <t>Ami SFQ</t>
  </si>
  <si>
    <t>Adulte Initiation</t>
  </si>
  <si>
    <t>Paranordique</t>
  </si>
  <si>
    <t>Compétitif</t>
  </si>
  <si>
    <t>Administration</t>
  </si>
  <si>
    <t>Encadrement</t>
  </si>
  <si>
    <t>Récréatif</t>
  </si>
  <si>
    <t>Type de membres SFQ</t>
  </si>
  <si>
    <t>Adhésion</t>
  </si>
  <si>
    <t>Membre récréatif</t>
  </si>
  <si>
    <t xml:space="preserve">
</t>
  </si>
  <si>
    <t>Affiliation</t>
  </si>
  <si>
    <t>Choisir</t>
  </si>
  <si>
    <t>Adresse postale</t>
  </si>
  <si>
    <t>Adresse postale (si différente de ci-haut)</t>
  </si>
  <si>
    <t>Renseignements généraux de l'organisme</t>
  </si>
  <si>
    <t>Type de membre</t>
  </si>
  <si>
    <t>Comptabilité</t>
  </si>
  <si>
    <t>Province</t>
  </si>
  <si>
    <t>Québec</t>
  </si>
  <si>
    <t>Téléphone2</t>
  </si>
  <si>
    <t>Secrétaire</t>
  </si>
  <si>
    <t>Association régionale</t>
  </si>
  <si>
    <t>Groupe d'initiation scolaire</t>
  </si>
  <si>
    <t>Avantages et privilèges</t>
  </si>
  <si>
    <t>Description et exigences</t>
  </si>
  <si>
    <t>Type</t>
  </si>
  <si>
    <t>Association ou club SFQ</t>
  </si>
  <si>
    <r>
      <rPr>
        <b/>
        <sz val="11"/>
        <color theme="1"/>
        <rFont val="Calibri"/>
        <family val="2"/>
        <scheme val="minor"/>
      </rPr>
      <t>Reconnaissance officielle de l’organisation par SFQ auprès des URLS et autres partenaires provinciaux et régionaux.</t>
    </r>
    <r>
      <rPr>
        <sz val="11"/>
        <color theme="1"/>
        <rFont val="Calibri"/>
        <family val="2"/>
        <scheme val="minor"/>
      </rPr>
      <t xml:space="preserve">
Réception de l’infolettre et de toute la correspondance pertinente de SFQ </t>
    </r>
    <r>
      <rPr>
        <b/>
        <sz val="11"/>
        <color theme="1"/>
        <rFont val="Calibri"/>
        <family val="2"/>
        <scheme val="minor"/>
      </rPr>
      <t>Permet aux administrateurs, entraîneurs et officiels de bénéficier d’une couverture d’assurance responsabilité civile.</t>
    </r>
    <r>
      <rPr>
        <sz val="11"/>
        <color theme="1"/>
        <rFont val="Calibri"/>
        <family val="2"/>
        <scheme val="minor"/>
      </rPr>
      <t xml:space="preserve">
Permet aux athlètes de moins de 18 ans de se procurer une licence de course provinciale et nationale.
</t>
    </r>
    <r>
      <rPr>
        <b/>
        <sz val="11"/>
        <color theme="1"/>
        <rFont val="Calibri"/>
        <family val="2"/>
        <scheme val="minor"/>
      </rPr>
      <t>Éligibilité au programme d’assistance financière pour l’engagement d’entraîneurs.</t>
    </r>
    <r>
      <rPr>
        <sz val="11"/>
        <color theme="1"/>
        <rFont val="Calibri"/>
        <family val="2"/>
        <scheme val="minor"/>
      </rPr>
      <t xml:space="preserve">
Droit de vote à l’Assemblée générale annuelle de SFQ.
</t>
    </r>
    <r>
      <rPr>
        <b/>
        <sz val="11"/>
        <color theme="1"/>
        <rFont val="Calibri"/>
        <family val="2"/>
        <scheme val="minor"/>
      </rPr>
      <t>Inscription au répertoire des clubs sur le site internet de SFQ et de SFC
Annonces gratuites des activités du club sur le site internet et les médias sociaux de SFQ.</t>
    </r>
    <r>
      <rPr>
        <sz val="11"/>
        <color theme="1"/>
        <rFont val="Calibri"/>
        <family val="2"/>
        <scheme val="minor"/>
      </rPr>
      <t xml:space="preserve">
Lien hypertexte du site internet de SFQ vers le site internet du club (si applicable).
</t>
    </r>
    <r>
      <rPr>
        <b/>
        <sz val="11"/>
        <color theme="1"/>
        <rFont val="Calibri"/>
        <family val="2"/>
        <scheme val="minor"/>
      </rPr>
      <t>Reconnaissance de l’équipe de compétition officielle lors des épreuves provinciales et nationales.</t>
    </r>
  </si>
  <si>
    <t>Club multiservices ou de compétition</t>
  </si>
  <si>
    <t>Sanction</t>
  </si>
  <si>
    <t>Tarif</t>
  </si>
  <si>
    <t>Événement populaire</t>
  </si>
  <si>
    <t>L’organisme doit être incorporé ou enregistré au Québec et doit regrouper au moins trois clubs.
Ces clubs doivent compter une majorité de membres domiciliés dans la ou les mêmes régions que l’association régionale ou dans les régions limitrophes à celle-ci.
Les régions sont les mêmes que celles représentées par les Unités régionales de loisirs et de sports (URLS) pour les Jeux du Québec. L’association régionale doit inscrire au moins 5 membres encadrement (administrateurs) afin d’être reconnue par Ski de fond Québec.
L’inscription des administrateurs est obligatoire pour la couverture d'assurances « Dirigeants et administrateurs ».</t>
  </si>
  <si>
    <t>Le programme d'initiation scolaire doit s’adresser exclusivement à des élèves provenant d’une même école et être livré dans le cadre d’activités scolaires ou parascolaires.
La liste du groupe avec les coordonnées des participants (noms, adresses et dates de naissance) doit obligatoirement être remise à SFQ.
L’inscription des administrateurs est obligatoire pour la couverture d'assurances « Dirigeants et administrateurs ».</t>
  </si>
  <si>
    <r>
      <rPr>
        <b/>
        <sz val="11"/>
        <color theme="1"/>
        <rFont val="Calibri"/>
        <family val="2"/>
        <scheme val="minor"/>
      </rPr>
      <t>Reconnaissance officielle de l’organisation par SFQ.</t>
    </r>
    <r>
      <rPr>
        <sz val="11"/>
        <color theme="1"/>
        <rFont val="Calibri"/>
        <family val="2"/>
        <scheme val="minor"/>
      </rPr>
      <t xml:space="preserve">
Réception de l’infolettre et de toute la correspondance pertinente de SFQ </t>
    </r>
    <r>
      <rPr>
        <b/>
        <sz val="11"/>
        <color theme="1"/>
        <rFont val="Calibri"/>
        <family val="2"/>
        <scheme val="minor"/>
      </rPr>
      <t>Permet aux administrateurs, entraîneurs et officiels de bénéficier d’une couverture d’assurance responsabilité civile.</t>
    </r>
    <r>
      <rPr>
        <sz val="11"/>
        <color theme="1"/>
        <rFont val="Calibri"/>
        <family val="2"/>
        <scheme val="minor"/>
      </rPr>
      <t xml:space="preserve">
Permet aux participants de moins de 18 ans de se procurer une licence journalière de course provinciale et nationale.</t>
    </r>
  </si>
  <si>
    <r>
      <rPr>
        <b/>
        <sz val="11"/>
        <color theme="1"/>
        <rFont val="Calibri"/>
        <family val="2"/>
        <scheme val="minor"/>
      </rPr>
      <t>Permet de commander le matériel pédagogique pour les participants inscrits.</t>
    </r>
    <r>
      <rPr>
        <sz val="11"/>
        <color theme="1"/>
        <rFont val="Calibri"/>
        <family val="2"/>
        <scheme val="minor"/>
      </rPr>
      <t xml:space="preserve">
Réception de toute la correspondance pertinente de SFQ et de l’infolettre.
</t>
    </r>
    <r>
      <rPr>
        <b/>
        <sz val="11"/>
        <color theme="1"/>
        <rFont val="Calibri"/>
        <family val="2"/>
        <scheme val="minor"/>
      </rPr>
      <t>Permet aux administrateurs et aux entraîneurs inscrits de bénéficier d’une couverture d’assurances responsabilité civile.</t>
    </r>
  </si>
  <si>
    <t>info@skidefondquebec.ca</t>
  </si>
  <si>
    <t>Vice-président.e</t>
  </si>
  <si>
    <t>Trésorier.e</t>
  </si>
  <si>
    <t xml:space="preserve">Club #: </t>
  </si>
  <si>
    <t xml:space="preserve">Note: </t>
  </si>
  <si>
    <t>Président.e</t>
  </si>
  <si>
    <t>Inscription 2019-2020 des associations régionales et des clubs compétitifs et récréatifs</t>
  </si>
  <si>
    <t>450.744.0858, poste 1</t>
  </si>
  <si>
    <t>Nom complet</t>
  </si>
  <si>
    <t>Fonction</t>
  </si>
  <si>
    <t>Ville</t>
  </si>
  <si>
    <t>Notes</t>
  </si>
  <si>
    <t>Administrateur5</t>
  </si>
  <si>
    <t>Administrateur6</t>
  </si>
  <si>
    <t>Administrateur7</t>
  </si>
  <si>
    <t>Administrateur8</t>
  </si>
  <si>
    <t>Administrateur9</t>
  </si>
  <si>
    <t>Administrateur10</t>
  </si>
  <si>
    <t>Administrateur11</t>
  </si>
  <si>
    <t>Administrateur12</t>
  </si>
  <si>
    <t>Administrateur13</t>
  </si>
  <si>
    <t>Administrateur14</t>
  </si>
  <si>
    <t>Prog. Jeunesse</t>
  </si>
  <si>
    <t>Entraineur.e-chef</t>
  </si>
  <si>
    <t>Entraineur.e2</t>
  </si>
  <si>
    <t>Entraineur.e3</t>
  </si>
  <si>
    <t>Entraineur.e4</t>
  </si>
  <si>
    <t>Entraineur.e5</t>
  </si>
  <si>
    <t>Entraineur.e6</t>
  </si>
  <si>
    <t>Entraineur.e7</t>
  </si>
  <si>
    <t>Entraineur.e8</t>
  </si>
  <si>
    <t>Entraineur.e9</t>
  </si>
  <si>
    <t>Entraineur.e10</t>
  </si>
  <si>
    <t>Entraineur.e11</t>
  </si>
  <si>
    <t>Entraineur.e13</t>
  </si>
  <si>
    <t>Entraineur.e14</t>
  </si>
  <si>
    <t>Entraineur.e15</t>
  </si>
  <si>
    <t>Entraineur.e16</t>
  </si>
  <si>
    <t>Entraineur.e17</t>
  </si>
  <si>
    <t>Entraineur.e18</t>
  </si>
  <si>
    <t>Entraineur.e19</t>
  </si>
  <si>
    <t>Entraineur.e20</t>
  </si>
  <si>
    <t>Entraineur.e21</t>
  </si>
  <si>
    <t>Entraineur.e22</t>
  </si>
  <si>
    <t>Entraineur.e23</t>
  </si>
  <si>
    <t>Entraineur.e24</t>
  </si>
  <si>
    <t>Entraineur.e25</t>
  </si>
  <si>
    <t>Entraineur.e26</t>
  </si>
  <si>
    <t>Entraineur.e27</t>
  </si>
  <si>
    <t>Entraineur.e28</t>
  </si>
  <si>
    <t>Entraineur.e29</t>
  </si>
  <si>
    <t>Entraineur.e30</t>
  </si>
  <si>
    <t>Entraineur.e31</t>
  </si>
  <si>
    <t>Entraineur.e32</t>
  </si>
  <si>
    <t>Entraineur.e33</t>
  </si>
  <si>
    <t>Entraineur.e34</t>
  </si>
  <si>
    <t>Entraineur.e35</t>
  </si>
  <si>
    <t>Entraineur.e36</t>
  </si>
  <si>
    <t>Entraineur.e37</t>
  </si>
  <si>
    <t>Entraineur.e38</t>
  </si>
  <si>
    <t>Entraineur.e39</t>
  </si>
  <si>
    <t>Entraineur.e40</t>
  </si>
  <si>
    <t>Entraineur.e41</t>
  </si>
  <si>
    <t>Entraineur.e42</t>
  </si>
  <si>
    <t>Entraineur.e43</t>
  </si>
  <si>
    <t>Entraineur.e44</t>
  </si>
  <si>
    <t>Entraineur.e45</t>
  </si>
  <si>
    <t>Entraineur.e46</t>
  </si>
  <si>
    <t>Entraineur.e47</t>
  </si>
  <si>
    <t>Entraineur.e48</t>
  </si>
  <si>
    <t>Entraineur.e49</t>
  </si>
  <si>
    <t>Entraineur.e50</t>
  </si>
  <si>
    <t>Bénévole1</t>
  </si>
  <si>
    <t>Bénévole2</t>
  </si>
  <si>
    <t>Bénévole3</t>
  </si>
  <si>
    <t>Bénévole4</t>
  </si>
  <si>
    <t>Bénévole5</t>
  </si>
  <si>
    <t>Bénévole6</t>
  </si>
  <si>
    <t>Bénévole7</t>
  </si>
  <si>
    <t>Bénévole8</t>
  </si>
  <si>
    <t>Bénévole9</t>
  </si>
  <si>
    <t>Bénévole10</t>
  </si>
  <si>
    <t>Bénévole11</t>
  </si>
  <si>
    <t>Bénévole12</t>
  </si>
  <si>
    <t>Bénévole13</t>
  </si>
  <si>
    <t>Bénévole14</t>
  </si>
  <si>
    <t>Bénévole15</t>
  </si>
  <si>
    <t>Bénévole16</t>
  </si>
  <si>
    <t>Bénévole17</t>
  </si>
  <si>
    <t>Bénévole18</t>
  </si>
  <si>
    <t>Bénévole19</t>
  </si>
  <si>
    <t>Bénévole20</t>
  </si>
  <si>
    <t>Bénévole21</t>
  </si>
  <si>
    <t>Bénévole22</t>
  </si>
  <si>
    <t>Bénévole23</t>
  </si>
  <si>
    <t>Bénévole24</t>
  </si>
  <si>
    <t>Bénévole25</t>
  </si>
  <si>
    <t>Bénévole26</t>
  </si>
  <si>
    <t>Bénévole27</t>
  </si>
  <si>
    <t>Bénévole28</t>
  </si>
  <si>
    <t>Bénévole29</t>
  </si>
  <si>
    <t>Bénévole30</t>
  </si>
  <si>
    <t>Administrateur15</t>
  </si>
  <si>
    <r>
      <t xml:space="preserve">L’organisme doit être incorporé ou enregistré au Québec et compter au moins 10 membres licenciés dûment inscrits auprès de Ski de fond Québec.
Les membres du club peuvent et doivent être inscrits dans les catégories suivantes :
</t>
    </r>
    <r>
      <rPr>
        <sz val="11"/>
        <color theme="1"/>
        <rFont val="Calibri"/>
        <family val="2"/>
      </rPr>
      <t>• Administrateurs et p</t>
    </r>
    <r>
      <rPr>
        <sz val="11"/>
        <color theme="1"/>
        <rFont val="Calibri"/>
        <family val="2"/>
        <scheme val="minor"/>
      </rPr>
      <t>ersonnel d’encadrement. L’inscription des administrateurs est obligatoire pour la couverture d'assurances « Dirigeants et administrateurs ».
• Programme d'apprentissage technique (Jeunesse et Initiation adulte)
• Membre compétitif (M08 à M23, Senior Élite, Senior sport et Maitre)
• Membre récréatif
•  Amis SFQ (s’adresse à toute personne (membre ou non d’un club) qui veut soutenir la fédération par un don minimum de 15$, sans couverture d'assurance). Pour l'Ami SFQ qui souhaite obtenir la couverture d'assurance, choisir Membre récréatif à 25$/personne.</t>
    </r>
  </si>
  <si>
    <t>Tarifs jusqu’à 13 décembre 2019</t>
  </si>
  <si>
    <t>Tarifs à partir du 14 décembre 2019</t>
  </si>
  <si>
    <t>Initiation scolaire</t>
  </si>
  <si>
    <t>Association régionale (5 admin. inclus)</t>
  </si>
  <si>
    <t>Club multiservices (ass. région.)</t>
  </si>
  <si>
    <t>Club multiservices (indépendant)</t>
  </si>
  <si>
    <t>Club, centre récréatif (ass. région.)</t>
  </si>
  <si>
    <t>Club, centre récréatif ou universitaire indépendant</t>
  </si>
  <si>
    <t>Club, centre récréatif familial et club universitaire</t>
  </si>
  <si>
    <t>L’organisme doit être incorporé ou enregistré au Québec et compter au moins 10 membres dûment inscrits auprès de Ski de fond Québec.
Les membres du club peuvent et doivent être inscrits dans les catégories suivantes :
• Administrateurs et personnel d’encadrement. L’inscription des administrateurs est obligatoire pour la couverture d'assurances « Dirigeants et administrateurs ».
• Membres récréatifs
• Membres compétitifs (club univeritaire seulement)
•  Amis SFQ (s’adresse à toute personne (membre ou non d’un club) qui veut soutenir la fédération par un don minimum de 15$, sans couverture d'assurance). Pour l'Ami SFQ qui souhaite obtenir la couverture d'assurance, choisir Membre récréatif à 25$/personne.</t>
  </si>
  <si>
    <t>S'assurer d'avoir bien choisi le type d'affiliation de votre club car ce choix influencera les options des autres onglets.</t>
  </si>
  <si>
    <t>Maitre</t>
  </si>
  <si>
    <t>Entraineur</t>
  </si>
  <si>
    <t>Officiel</t>
  </si>
  <si>
    <t>Non</t>
  </si>
  <si>
    <t>Admin.</t>
  </si>
  <si>
    <t>Catég.</t>
  </si>
  <si>
    <t>Senior Élite</t>
  </si>
  <si>
    <t>Senior sport</t>
  </si>
  <si>
    <t>Catégorie</t>
  </si>
  <si>
    <t>Oui</t>
  </si>
  <si>
    <t>Admin. Athlète</t>
  </si>
  <si>
    <t>Admin. Entrain.</t>
  </si>
  <si>
    <t>Admin. Entrain. Athlète</t>
  </si>
  <si>
    <t>Admin. Officiel</t>
  </si>
  <si>
    <t>Admin. Officiel Athlète</t>
  </si>
  <si>
    <t>Employé, bénévole</t>
  </si>
  <si>
    <t>Employé, bénév. Athlète</t>
  </si>
  <si>
    <t>Entraineur Athlète</t>
  </si>
  <si>
    <t>Officiel Athlète</t>
  </si>
  <si>
    <t>M8</t>
  </si>
  <si>
    <t>Peewee</t>
  </si>
  <si>
    <t>Midget</t>
  </si>
  <si>
    <t>Juvénile</t>
  </si>
  <si>
    <t>U23</t>
  </si>
  <si>
    <t>M10</t>
  </si>
  <si>
    <t>M12</t>
  </si>
  <si>
    <t>M14</t>
  </si>
  <si>
    <t>Mini-midget</t>
  </si>
  <si>
    <t>Junior B</t>
  </si>
  <si>
    <t>Junior A</t>
  </si>
  <si>
    <t>M23 Ind</t>
  </si>
  <si>
    <t>Sen. Sp. Ind.</t>
  </si>
  <si>
    <t>Sen. Él. Ind.</t>
  </si>
  <si>
    <t>Maitre Ind.</t>
  </si>
  <si>
    <t>Prog. d'apprentissage tech.</t>
  </si>
  <si>
    <t>An. inf.</t>
  </si>
  <si>
    <t>An. sup.</t>
  </si>
  <si>
    <t>Atome</t>
  </si>
  <si>
    <t>Année de</t>
  </si>
  <si>
    <t>Lic. courses</t>
  </si>
  <si>
    <t>Compé.</t>
  </si>
  <si>
    <t>Admin. sans frais</t>
  </si>
  <si>
    <t>M16</t>
  </si>
  <si>
    <t>M18</t>
  </si>
  <si>
    <t>M20</t>
  </si>
  <si>
    <t>M23</t>
  </si>
  <si>
    <t>Avant</t>
  </si>
  <si>
    <t>Jeannot Lapin (PAT)</t>
  </si>
  <si>
    <t>Jackrabbit (PAT)</t>
  </si>
  <si>
    <t>En piste (PAT)</t>
  </si>
  <si>
    <t>Année de naissance</t>
  </si>
  <si>
    <t>inf.</t>
  </si>
  <si>
    <t>sup.</t>
  </si>
  <si>
    <t>Lic. SFQ</t>
  </si>
  <si>
    <t>Sen. sport</t>
  </si>
  <si>
    <t>Admin. Athl. LPC</t>
  </si>
  <si>
    <t>Admin. Entrain. Athl. LPC</t>
  </si>
  <si>
    <t>Admin. Officiel Athl. LPC</t>
  </si>
  <si>
    <t>Employé, bénév. Athl. LPC</t>
  </si>
  <si>
    <t>Entraineur Athl. LPC</t>
  </si>
  <si>
    <t>Officiel Athl. LPC</t>
  </si>
  <si>
    <t>Mini-mdg</t>
  </si>
  <si>
    <t>Paranordique LPC</t>
  </si>
  <si>
    <t>Groupe</t>
  </si>
  <si>
    <t>Explication</t>
  </si>
  <si>
    <t>Apprentissage</t>
  </si>
  <si>
    <t>M16 à M23, Senior Élite</t>
  </si>
  <si>
    <t>Juvénile à Senior Élite</t>
  </si>
  <si>
    <t>Sen. Sport et maitre</t>
  </si>
  <si>
    <t>M8 à M12</t>
  </si>
  <si>
    <t>Atome à Mini-midget</t>
  </si>
  <si>
    <t>Athlète LPC opt.</t>
  </si>
  <si>
    <t>Athlète LPC oblig.</t>
  </si>
  <si>
    <t>Athlète LPC oblig. Indép.</t>
  </si>
  <si>
    <t>Athlète LPC oblig. Ind.</t>
  </si>
  <si>
    <t>M23 et Senior Élite Ind.</t>
  </si>
  <si>
    <t>U23 et Senior Élite Ind.</t>
  </si>
  <si>
    <t>Athlète récréatif</t>
  </si>
  <si>
    <t>Sen. Sp. et maitre Ind.</t>
  </si>
  <si>
    <t>Assoc. régionale ou doublon</t>
  </si>
  <si>
    <t>Athlète inscrit à la LPC</t>
  </si>
  <si>
    <t>Athlète non éligible à la LPC</t>
  </si>
  <si>
    <t>Admin. et entraineur s.compé.</t>
  </si>
  <si>
    <t>Admin. et officiel s.compé</t>
  </si>
  <si>
    <t>Personnel d'un club s.compé.</t>
  </si>
  <si>
    <t>Administrateur s.compé.</t>
  </si>
  <si>
    <t>Entraineur s.compé.</t>
  </si>
  <si>
    <t>Officiel.le</t>
  </si>
  <si>
    <t>Officiel.le Athl. LPC</t>
  </si>
  <si>
    <t>Officiel.le Athlète</t>
  </si>
  <si>
    <t>Officiel.le s.compé.</t>
  </si>
  <si>
    <t>Enfant inscrit dans un PAT</t>
  </si>
  <si>
    <t>Adulte inscrit en initiation</t>
  </si>
  <si>
    <t>Athlète jeunesse</t>
  </si>
  <si>
    <t>Athlète récréatif Indép.</t>
  </si>
  <si>
    <t>Jeune en prog. compé.</t>
  </si>
  <si>
    <t>Athlète inscrit à la LPC (option)</t>
  </si>
  <si>
    <t>Membre récréatif avec assur.</t>
  </si>
  <si>
    <t>Donateur SFQ sans assurance</t>
  </si>
  <si>
    <t>Depuis le 1er mai 2019, vous pouvez inscrire votre club et vos membres pour la nouvelle saison 2019-2020. Nous vous prions de fournir tous les renseignements à jour sur votre club et vos administrateurs. Veuillez aussi fournir les renseignements de votre personnel de soutien, d'encadrement et bénévole pour lequel votre club paie les frais d'adhésion à SFQ. Pour inscrire tous vos autres membres, veuillez transmettre votre liste sur classeur Excel ou faire les entrées vous-même dans la base de données de Ski de fond Québec.</t>
  </si>
  <si>
    <t>Une fois remplie, veuillez conserver une copie pour vos dossiers et la transmettre à info@skidefondquebec.ca
La facturation pour l'inscription de votre club et de votre personnel se fera le lundi 30 septembre 2019.
Un arrangement alternatif peut être convenu avec votre organisme.</t>
  </si>
  <si>
    <t>Ski de fond Québec : du récréatif au compétitif, de l’initiation à la haute performance !</t>
  </si>
  <si>
    <t>Nom complet du club</t>
  </si>
  <si>
    <t>Année de naiss.</t>
  </si>
  <si>
    <t>Catégorie (ancienne)</t>
  </si>
  <si>
    <t>Préf.</t>
  </si>
  <si>
    <t>Régul.</t>
  </si>
  <si>
    <t>Catégories de compétition</t>
  </si>
  <si>
    <t>Sen.É</t>
  </si>
  <si>
    <t>Athlète sportif</t>
  </si>
  <si>
    <t>Athlète sportif Indép.</t>
  </si>
  <si>
    <t>Athlète sportif Ind.</t>
  </si>
  <si>
    <t>Catégories de compétition sportive</t>
  </si>
  <si>
    <t>Sen.Sp.</t>
  </si>
  <si>
    <t>Liste simplifiées des membres adultes</t>
  </si>
  <si>
    <t>Athlète avec LPC</t>
  </si>
  <si>
    <t>Admin. Officiel.e</t>
  </si>
  <si>
    <t>Admin. Entraineur.e</t>
  </si>
  <si>
    <t>Entraineur.e</t>
  </si>
  <si>
    <t>Employé.e, bénévole</t>
  </si>
  <si>
    <t>Athlète sportif.ve</t>
  </si>
  <si>
    <t>Ami.e SFQ</t>
  </si>
  <si>
    <t>Tarif2</t>
  </si>
  <si>
    <t>Tarif1</t>
  </si>
  <si>
    <t>#PNCE</t>
  </si>
  <si>
    <t>Étape 1 de 2</t>
  </si>
  <si>
    <t>Passer à l'étape 2 en cliquant sur l'onglet "Inscription du personnel"</t>
  </si>
  <si>
    <t>Étape 2 de 2</t>
  </si>
  <si>
    <t>naissance</t>
  </si>
  <si>
    <t>Conseil d'administration</t>
  </si>
  <si>
    <t>Gestion et encadrement</t>
  </si>
  <si>
    <t>Bénévoles et autres</t>
  </si>
  <si>
    <t>Adresse civique personnelle</t>
  </si>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</sst>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18"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11"/>
      <color theme="0"/>
      <name val="Calibri"/>
      <family val="2"/>
      <scheme val="minor"/>
    </font>
    <font>
      <sz val="8"/>
      <color theme="0" tint="-0.499984740745262"/>
      <name val="Calibri"/>
      <family val="2"/>
      <scheme val="minor"/>
    </font>
    <font>
      <sz val="9"/>
      <color indexed="81"/>
      <name val="Tahoma"/>
      <family val="2"/>
    </font>
    <font>
      <b/>
      <sz val="11"/>
      <color rgb="FF002C5A"/>
      <name val="Calibri"/>
      <family val="2"/>
      <scheme val="minor"/>
    </font>
    <font>
      <sz val="9"/>
      <color theme="1" tint="0.34998626667073579"/>
      <name val="Calibri"/>
      <family val="2"/>
      <scheme val="minor"/>
    </font>
    <font>
      <i/>
      <sz val="11"/>
      <color theme="1"/>
      <name val="Calibri"/>
      <family val="2"/>
      <scheme val="minor"/>
    </font>
    <font>
      <u/>
      <sz val="11"/>
      <color theme="10"/>
      <name val="Calibri"/>
      <family val="2"/>
      <scheme val="minor"/>
    </font>
    <font>
      <b/>
      <sz val="12"/>
      <color rgb="FF002C5A"/>
      <name val="Sony Sketch EF"/>
      <family val="2"/>
    </font>
    <font>
      <sz val="11"/>
      <color theme="1"/>
      <name val="Calibri"/>
      <family val="2"/>
    </font>
    <font>
      <sz val="8"/>
      <color theme="1"/>
      <name val="Calibri"/>
      <family val="2"/>
      <scheme val="minor"/>
    </font>
    <font>
      <b/>
      <sz val="11"/>
      <color rgb="FFFF0000"/>
      <name val="Calibri"/>
      <family val="2"/>
      <scheme val="minor"/>
    </font>
    <font>
      <sz val="12"/>
      <color rgb="FFFF0000"/>
      <name val="Calibri"/>
      <family val="2"/>
      <scheme val="minor"/>
    </font>
    <font>
      <sz val="12"/>
      <color theme="1"/>
      <name val="Calibri"/>
      <family val="2"/>
      <scheme val="minor"/>
    </font>
    <font>
      <strike/>
      <sz val="11"/>
      <color theme="1"/>
      <name val="Calibri"/>
      <family val="2"/>
      <scheme val="minor"/>
    </font>
  </fonts>
  <fills count="19">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7" tint="0.59999389629810485"/>
        <bgColor indexed="64"/>
      </patternFill>
    </fill>
    <fill>
      <patternFill patternType="solid">
        <fgColor rgb="FFC8E6A0"/>
        <bgColor indexed="64"/>
      </patternFill>
    </fill>
    <fill>
      <patternFill patternType="solid">
        <fgColor rgb="FFFFAFAF"/>
        <bgColor indexed="64"/>
      </patternFill>
    </fill>
    <fill>
      <patternFill patternType="solid">
        <fgColor rgb="FFCFAFE7"/>
        <bgColor indexed="64"/>
      </patternFill>
    </fill>
    <fill>
      <gradientFill degree="270">
        <stop position="0">
          <color theme="0"/>
        </stop>
        <stop position="1">
          <color theme="0" tint="-0.25098422193060094"/>
        </stop>
      </gradientFill>
    </fill>
    <fill>
      <gradientFill degree="90">
        <stop position="0">
          <color theme="0"/>
        </stop>
        <stop position="0.5">
          <color theme="4" tint="-0.49803155613879818"/>
        </stop>
        <stop position="1">
          <color theme="0"/>
        </stop>
      </gradientFill>
    </fill>
    <fill>
      <gradientFill>
        <stop position="0">
          <color rgb="FF64E1FF"/>
        </stop>
        <stop position="1">
          <color rgb="FFBEE196"/>
        </stop>
      </gradientFill>
    </fill>
    <fill>
      <patternFill patternType="solid">
        <fgColor rgb="FFBEE196"/>
        <bgColor indexed="64"/>
      </patternFill>
    </fill>
    <fill>
      <gradientFill degree="180">
        <stop position="0">
          <color rgb="FFBEE196"/>
        </stop>
        <stop position="1">
          <color rgb="FF64E1FF"/>
        </stop>
      </gradientFill>
    </fill>
    <fill>
      <gradientFill>
        <stop position="0">
          <color theme="0"/>
        </stop>
        <stop position="1">
          <color rgb="FFBEE196"/>
        </stop>
      </gradientFill>
    </fill>
    <fill>
      <patternFill patternType="solid">
        <fgColor rgb="FF64E1FF"/>
        <bgColor indexed="64"/>
      </patternFill>
    </fill>
    <fill>
      <gradientFill>
        <stop position="0">
          <color theme="0"/>
        </stop>
        <stop position="1">
          <color rgb="FF64E1FF"/>
        </stop>
      </gradientFill>
    </fill>
    <fill>
      <gradientFill degree="90">
        <stop position="0">
          <color theme="0"/>
        </stop>
        <stop position="1">
          <color rgb="FF00B0F0"/>
        </stop>
      </gradientFill>
    </fill>
    <fill>
      <patternFill patternType="solid">
        <fgColor theme="4" tint="0.79998168889431442"/>
        <bgColor indexed="64"/>
      </patternFill>
    </fill>
    <fill>
      <gradientFill degree="45">
        <stop position="0">
          <color theme="0"/>
        </stop>
        <stop position="1">
          <color rgb="FF97EBFF"/>
        </stop>
      </gradient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rgb="FF92D050"/>
      </bottom>
      <diagonal/>
    </border>
    <border>
      <left/>
      <right style="thin">
        <color indexed="64"/>
      </right>
      <top style="thin">
        <color rgb="FF92D050"/>
      </top>
      <bottom style="thin">
        <color rgb="FF92D050"/>
      </bottom>
      <diagonal/>
    </border>
    <border>
      <left/>
      <right style="thin">
        <color indexed="64"/>
      </right>
      <top style="thin">
        <color rgb="FF92D050"/>
      </top>
      <bottom/>
      <diagonal/>
    </border>
    <border>
      <left/>
      <right/>
      <top style="thin">
        <color indexed="64"/>
      </top>
      <bottom style="thin">
        <color indexed="64"/>
      </bottom>
      <diagonal/>
    </border>
    <border>
      <left/>
      <right/>
      <top/>
      <bottom style="thin">
        <color rgb="FF00B0F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thin">
        <color rgb="FF92D050"/>
      </bottom>
      <diagonal/>
    </border>
    <border>
      <left style="thin">
        <color indexed="64"/>
      </left>
      <right/>
      <top/>
      <bottom style="thin">
        <color indexed="64"/>
      </bottom>
      <diagonal/>
    </border>
  </borders>
  <cellStyleXfs count="3">
    <xf numFmtId="0" fontId="0" fillId="0" borderId="0"/>
    <xf numFmtId="44" fontId="3" fillId="0" borderId="0" applyFont="0" applyFill="0" applyBorder="0" applyAlignment="0" applyProtection="0"/>
    <xf numFmtId="0" fontId="10" fillId="0" borderId="0" applyNumberFormat="0" applyFill="0" applyBorder="0" applyAlignment="0" applyProtection="0"/>
  </cellStyleXfs>
  <cellXfs count="137">
    <xf numFmtId="0" fontId="0" fillId="0" borderId="0" xfId="0"/>
    <xf numFmtId="0" fontId="2" fillId="0" borderId="0" xfId="0" applyFont="1"/>
    <xf numFmtId="0" fontId="0" fillId="0" borderId="1" xfId="0" applyBorder="1"/>
    <xf numFmtId="0" fontId="0" fillId="0" borderId="1" xfId="0" applyFill="1" applyBorder="1"/>
    <xf numFmtId="44" fontId="0" fillId="0" borderId="1" xfId="1" applyFont="1" applyFill="1" applyBorder="1"/>
    <xf numFmtId="44" fontId="0" fillId="0" borderId="1" xfId="1" applyFont="1" applyBorder="1"/>
    <xf numFmtId="44" fontId="0" fillId="0" borderId="1" xfId="0" applyNumberFormat="1" applyBorder="1"/>
    <xf numFmtId="0" fontId="2" fillId="4" borderId="0" xfId="0" applyFont="1"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0" borderId="0" xfId="0" applyAlignment="1">
      <alignment vertical="center"/>
    </xf>
    <xf numFmtId="0" fontId="0" fillId="0" borderId="0" xfId="0" applyAlignment="1" applyProtection="1">
      <alignment vertical="center" wrapText="1"/>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Protection="1">
      <protection hidden="1"/>
    </xf>
    <xf numFmtId="0" fontId="0" fillId="0" borderId="6" xfId="0" applyBorder="1" applyAlignment="1" applyProtection="1">
      <alignment vertical="center"/>
      <protection hidden="1"/>
    </xf>
    <xf numFmtId="0" fontId="0" fillId="0" borderId="2" xfId="0" applyBorder="1" applyAlignment="1" applyProtection="1">
      <alignment vertical="center"/>
      <protection hidden="1"/>
    </xf>
    <xf numFmtId="0" fontId="0" fillId="0" borderId="7" xfId="0" applyBorder="1" applyAlignment="1" applyProtection="1">
      <alignment vertical="center"/>
      <protection hidden="1"/>
    </xf>
    <xf numFmtId="0" fontId="0" fillId="0" borderId="7"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6" xfId="0" applyFill="1" applyBorder="1" applyAlignment="1" applyProtection="1">
      <alignment vertical="center"/>
      <protection hidden="1"/>
    </xf>
    <xf numFmtId="0" fontId="2" fillId="0" borderId="0" xfId="0" applyFont="1" applyBorder="1" applyAlignment="1" applyProtection="1">
      <alignment horizontal="left" vertical="center"/>
      <protection hidden="1"/>
    </xf>
    <xf numFmtId="0" fontId="2" fillId="8" borderId="0" xfId="0" applyFont="1" applyFill="1" applyAlignment="1" applyProtection="1">
      <alignment horizontal="left" vertical="center"/>
      <protection hidden="1"/>
    </xf>
    <xf numFmtId="0" fontId="2" fillId="8" borderId="0" xfId="0" applyFont="1" applyFill="1" applyAlignment="1" applyProtection="1">
      <alignment vertical="center"/>
      <protection hidden="1"/>
    </xf>
    <xf numFmtId="0" fontId="2" fillId="8" borderId="0" xfId="0" applyFont="1" applyFill="1" applyProtection="1">
      <protection hidden="1"/>
    </xf>
    <xf numFmtId="44" fontId="0" fillId="3" borderId="1" xfId="0" applyNumberFormat="1" applyFill="1" applyBorder="1"/>
    <xf numFmtId="44" fontId="0" fillId="3" borderId="1" xfId="1" applyFont="1" applyFill="1" applyBorder="1"/>
    <xf numFmtId="0" fontId="4" fillId="9" borderId="0" xfId="0" applyFont="1" applyFill="1" applyAlignment="1">
      <alignment horizontal="center"/>
    </xf>
    <xf numFmtId="0" fontId="0" fillId="0" borderId="10" xfId="0" applyBorder="1" applyAlignment="1" applyProtection="1">
      <alignment vertical="center"/>
      <protection locked="0"/>
    </xf>
    <xf numFmtId="0" fontId="2" fillId="0" borderId="11"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0" xfId="0" applyBorder="1"/>
    <xf numFmtId="0" fontId="1" fillId="4" borderId="0" xfId="0" applyFont="1" applyFill="1"/>
    <xf numFmtId="0" fontId="1" fillId="5" borderId="0" xfId="0" applyFont="1" applyFill="1"/>
    <xf numFmtId="0" fontId="1" fillId="6" borderId="0" xfId="0" applyFont="1" applyFill="1"/>
    <xf numFmtId="0" fontId="1" fillId="7" borderId="0" xfId="0" applyFont="1" applyFill="1"/>
    <xf numFmtId="0" fontId="0" fillId="11" borderId="0" xfId="0" applyFill="1" applyProtection="1">
      <protection hidden="1"/>
    </xf>
    <xf numFmtId="0" fontId="2" fillId="12" borderId="1" xfId="0" applyFont="1" applyFill="1" applyBorder="1" applyAlignment="1" applyProtection="1">
      <alignment horizontal="right" vertical="center"/>
      <protection hidden="1"/>
    </xf>
    <xf numFmtId="0" fontId="0" fillId="0" borderId="5" xfId="0" applyFill="1" applyBorder="1" applyAlignment="1" applyProtection="1">
      <alignment vertical="center"/>
      <protection hidden="1"/>
    </xf>
    <xf numFmtId="0" fontId="0" fillId="0" borderId="14" xfId="0" applyFont="1" applyBorder="1" applyAlignment="1" applyProtection="1">
      <alignment vertical="center"/>
      <protection hidden="1"/>
    </xf>
    <xf numFmtId="0" fontId="1" fillId="0" borderId="4" xfId="0" applyFont="1" applyFill="1" applyBorder="1" applyAlignment="1" applyProtection="1">
      <alignment vertical="center"/>
      <protection hidden="1"/>
    </xf>
    <xf numFmtId="0" fontId="0" fillId="0" borderId="1" xfId="0" applyBorder="1" applyAlignment="1">
      <alignment vertical="top" wrapText="1"/>
    </xf>
    <xf numFmtId="0" fontId="0" fillId="0" borderId="1" xfId="0" applyFill="1" applyBorder="1" applyAlignment="1">
      <alignment vertical="top" wrapText="1"/>
    </xf>
    <xf numFmtId="44" fontId="0" fillId="2" borderId="1" xfId="1" applyFont="1" applyFill="1" applyBorder="1" applyAlignment="1">
      <alignment vertical="top" wrapText="1"/>
    </xf>
    <xf numFmtId="0" fontId="0" fillId="0" borderId="1" xfId="0" applyBorder="1" applyAlignment="1">
      <alignment vertical="top"/>
    </xf>
    <xf numFmtId="0" fontId="1" fillId="2" borderId="1" xfId="0" applyFont="1" applyFill="1" applyBorder="1"/>
    <xf numFmtId="0" fontId="0" fillId="0" borderId="1" xfId="0" applyFill="1" applyBorder="1" applyAlignment="1">
      <alignment horizontal="right" vertical="top" wrapText="1"/>
    </xf>
    <xf numFmtId="0" fontId="0" fillId="0" borderId="13" xfId="0" applyFill="1" applyBorder="1" applyAlignment="1">
      <alignment horizontal="right" vertical="top" wrapText="1"/>
    </xf>
    <xf numFmtId="0" fontId="0" fillId="0" borderId="11" xfId="0" applyFill="1" applyBorder="1" applyAlignment="1">
      <alignment horizontal="right" vertical="top" wrapText="1"/>
    </xf>
    <xf numFmtId="44" fontId="0" fillId="2" borderId="1" xfId="1" applyFont="1" applyFill="1" applyBorder="1"/>
    <xf numFmtId="44" fontId="0" fillId="2" borderId="1" xfId="1" applyFont="1" applyFill="1" applyBorder="1" applyAlignment="1">
      <alignment vertical="top"/>
    </xf>
    <xf numFmtId="0" fontId="10" fillId="0" borderId="0" xfId="2" applyBorder="1" applyAlignment="1" applyProtection="1">
      <alignment vertical="center"/>
      <protection hidden="1"/>
    </xf>
    <xf numFmtId="0" fontId="0" fillId="0" borderId="0" xfId="0" applyBorder="1" applyAlignment="1" applyProtection="1">
      <alignment vertical="center"/>
      <protection hidden="1"/>
    </xf>
    <xf numFmtId="0" fontId="10" fillId="0" borderId="0" xfId="2"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2" fillId="0" borderId="1" xfId="0" applyFont="1" applyFill="1" applyBorder="1" applyAlignment="1" applyProtection="1">
      <alignment vertical="center"/>
      <protection locked="0"/>
    </xf>
    <xf numFmtId="0" fontId="1" fillId="0" borderId="15" xfId="0" applyFont="1" applyBorder="1" applyAlignment="1" applyProtection="1">
      <alignment vertical="center"/>
      <protection locked="0"/>
    </xf>
    <xf numFmtId="0" fontId="2" fillId="0" borderId="3"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8" xfId="0" applyFont="1" applyBorder="1" applyAlignment="1" applyProtection="1">
      <alignment vertical="center"/>
      <protection hidden="1"/>
    </xf>
    <xf numFmtId="0" fontId="1" fillId="0" borderId="4" xfId="0" applyFont="1" applyBorder="1" applyAlignment="1" applyProtection="1">
      <alignment vertical="center"/>
      <protection hidden="1"/>
    </xf>
    <xf numFmtId="0" fontId="2" fillId="0" borderId="8" xfId="0" applyFont="1" applyBorder="1" applyAlignment="1" applyProtection="1">
      <alignment vertical="center"/>
      <protection hidden="1"/>
    </xf>
    <xf numFmtId="0" fontId="2" fillId="0" borderId="4" xfId="0" applyFont="1" applyBorder="1" applyAlignment="1" applyProtection="1">
      <alignment vertical="center"/>
      <protection hidden="1"/>
    </xf>
    <xf numFmtId="0" fontId="2" fillId="0" borderId="1" xfId="0" applyFont="1" applyBorder="1" applyAlignment="1" applyProtection="1">
      <alignment horizontal="left" vertical="center"/>
      <protection locked="0"/>
    </xf>
    <xf numFmtId="49" fontId="1" fillId="10" borderId="0" xfId="0" applyNumberFormat="1" applyFont="1" applyFill="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hidden="1"/>
    </xf>
    <xf numFmtId="0" fontId="0" fillId="0" borderId="1" xfId="0" applyFill="1" applyBorder="1" applyAlignment="1" applyProtection="1">
      <alignment horizontal="left"/>
      <protection locked="0"/>
    </xf>
    <xf numFmtId="0" fontId="2" fillId="15" borderId="5" xfId="0" applyFont="1" applyFill="1" applyBorder="1" applyAlignment="1" applyProtection="1">
      <alignment vertical="center"/>
      <protection hidden="1"/>
    </xf>
    <xf numFmtId="0" fontId="0" fillId="14" borderId="1" xfId="0" applyFill="1" applyBorder="1" applyAlignment="1" applyProtection="1">
      <alignment horizontal="center" vertical="center"/>
      <protection hidden="1"/>
    </xf>
    <xf numFmtId="0" fontId="0" fillId="14" borderId="1" xfId="0" applyFill="1" applyBorder="1" applyAlignment="1" applyProtection="1">
      <alignment vertical="center"/>
      <protection hidden="1"/>
    </xf>
    <xf numFmtId="0" fontId="0" fillId="14" borderId="1" xfId="0" applyFill="1" applyBorder="1" applyAlignment="1" applyProtection="1">
      <alignment horizontal="left" vertical="center"/>
      <protection hidden="1"/>
    </xf>
    <xf numFmtId="0" fontId="7" fillId="0" borderId="0" xfId="0" applyFont="1" applyAlignment="1">
      <alignment vertical="center"/>
    </xf>
    <xf numFmtId="0" fontId="0" fillId="14" borderId="3" xfId="0" applyFill="1" applyBorder="1" applyAlignment="1" applyProtection="1">
      <alignment horizontal="center" vertical="center"/>
      <protection hidden="1"/>
    </xf>
    <xf numFmtId="0" fontId="0" fillId="14" borderId="4" xfId="0" applyFill="1" applyBorder="1" applyAlignment="1" applyProtection="1">
      <alignment horizontal="center" vertical="center"/>
      <protection hidden="1"/>
    </xf>
    <xf numFmtId="0" fontId="0" fillId="0" borderId="0" xfId="0" applyAlignment="1">
      <alignment horizontal="center"/>
    </xf>
    <xf numFmtId="0" fontId="0" fillId="0" borderId="1" xfId="0" applyFill="1" applyBorder="1" applyAlignment="1">
      <alignment horizontal="center"/>
    </xf>
    <xf numFmtId="0" fontId="0" fillId="0" borderId="1" xfId="0" applyBorder="1" applyAlignment="1">
      <alignment horizontal="center"/>
    </xf>
    <xf numFmtId="0" fontId="0" fillId="0" borderId="1" xfId="0" applyFill="1" applyBorder="1" applyAlignment="1"/>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1" fontId="13" fillId="0" borderId="0" xfId="0" applyNumberFormat="1" applyFont="1" applyAlignment="1" applyProtection="1">
      <alignment vertical="center"/>
      <protection hidden="1"/>
    </xf>
    <xf numFmtId="1" fontId="2" fillId="0" borderId="1" xfId="0" applyNumberFormat="1" applyFont="1" applyBorder="1" applyAlignment="1" applyProtection="1">
      <alignment horizontal="center" vertical="center"/>
      <protection locked="0"/>
    </xf>
    <xf numFmtId="0" fontId="5" fillId="0" borderId="0" xfId="0" applyFont="1" applyAlignment="1">
      <alignment horizontal="center"/>
    </xf>
    <xf numFmtId="0" fontId="0" fillId="4" borderId="0" xfId="0" applyFont="1" applyFill="1" applyAlignment="1">
      <alignment horizontal="center"/>
    </xf>
    <xf numFmtId="0" fontId="0" fillId="5" borderId="0" xfId="0" applyFont="1" applyFill="1" applyAlignment="1">
      <alignment horizontal="center"/>
    </xf>
    <xf numFmtId="0" fontId="0" fillId="6" borderId="0" xfId="0" applyFont="1" applyFill="1" applyAlignment="1">
      <alignment horizontal="center"/>
    </xf>
    <xf numFmtId="0" fontId="0" fillId="7" borderId="0" xfId="0" applyFont="1" applyFill="1" applyAlignment="1">
      <alignment horizontal="center"/>
    </xf>
    <xf numFmtId="0" fontId="1" fillId="2" borderId="12" xfId="0" applyFont="1" applyFill="1" applyBorder="1"/>
    <xf numFmtId="0" fontId="0" fillId="2" borderId="12" xfId="0" applyFont="1" applyFill="1" applyBorder="1" applyAlignment="1">
      <alignment horizontal="center"/>
    </xf>
    <xf numFmtId="0" fontId="0" fillId="2" borderId="12" xfId="0" applyFill="1" applyBorder="1" applyAlignment="1">
      <alignment horizontal="center"/>
    </xf>
    <xf numFmtId="0" fontId="4" fillId="9" borderId="12" xfId="0" applyFont="1" applyFill="1" applyBorder="1" applyAlignment="1">
      <alignment horizontal="center"/>
    </xf>
    <xf numFmtId="0" fontId="0" fillId="0" borderId="12" xfId="0" applyBorder="1"/>
    <xf numFmtId="0" fontId="0" fillId="0" borderId="12" xfId="0" applyBorder="1" applyAlignment="1">
      <alignment horizontal="center"/>
    </xf>
    <xf numFmtId="0" fontId="0" fillId="2" borderId="4" xfId="0" applyFont="1" applyFill="1" applyBorder="1" applyAlignment="1">
      <alignment horizontal="center"/>
    </xf>
    <xf numFmtId="0" fontId="0" fillId="4" borderId="4" xfId="0" applyFont="1" applyFill="1" applyBorder="1" applyAlignment="1">
      <alignment horizontal="center"/>
    </xf>
    <xf numFmtId="0" fontId="2" fillId="4" borderId="4" xfId="0" applyFont="1" applyFill="1" applyBorder="1" applyAlignment="1">
      <alignment horizontal="center"/>
    </xf>
    <xf numFmtId="0" fontId="0" fillId="2" borderId="4" xfId="0" applyFill="1" applyBorder="1" applyAlignment="1">
      <alignment horizontal="center"/>
    </xf>
    <xf numFmtId="0" fontId="0" fillId="5" borderId="4" xfId="0" applyFont="1" applyFill="1" applyBorder="1" applyAlignment="1">
      <alignment horizontal="center"/>
    </xf>
    <xf numFmtId="0" fontId="0" fillId="5" borderId="4" xfId="0" applyFill="1" applyBorder="1" applyAlignment="1">
      <alignment horizontal="center"/>
    </xf>
    <xf numFmtId="0" fontId="0" fillId="6" borderId="4" xfId="0" applyFont="1" applyFill="1" applyBorder="1" applyAlignment="1">
      <alignment horizontal="center"/>
    </xf>
    <xf numFmtId="0" fontId="0" fillId="6" borderId="4" xfId="0" applyFill="1" applyBorder="1" applyAlignment="1">
      <alignment horizontal="center"/>
    </xf>
    <xf numFmtId="0" fontId="0" fillId="7" borderId="4" xfId="0" applyFont="1" applyFill="1" applyBorder="1" applyAlignment="1">
      <alignment horizontal="center"/>
    </xf>
    <xf numFmtId="0" fontId="0" fillId="7" borderId="4" xfId="0" applyFill="1" applyBorder="1" applyAlignment="1">
      <alignment horizontal="center"/>
    </xf>
    <xf numFmtId="0" fontId="2" fillId="0" borderId="0" xfId="0" applyFont="1" applyAlignment="1">
      <alignment horizontal="left"/>
    </xf>
    <xf numFmtId="0" fontId="2" fillId="0" borderId="1" xfId="0" applyFont="1" applyBorder="1" applyAlignment="1">
      <alignment horizontal="left"/>
    </xf>
    <xf numFmtId="0" fontId="0" fillId="2" borderId="1" xfId="0" applyFont="1" applyFill="1" applyBorder="1" applyAlignment="1">
      <alignment horizontal="center"/>
    </xf>
    <xf numFmtId="0" fontId="0" fillId="2" borderId="1" xfId="0" applyFont="1" applyFill="1" applyBorder="1" applyAlignment="1">
      <alignment horizontal="left"/>
    </xf>
    <xf numFmtId="0" fontId="2" fillId="0" borderId="0" xfId="0" applyFont="1" applyBorder="1" applyAlignment="1">
      <alignment horizontal="left"/>
    </xf>
    <xf numFmtId="0" fontId="0" fillId="0" borderId="0" xfId="0" applyFill="1" applyBorder="1"/>
    <xf numFmtId="0" fontId="0" fillId="0" borderId="0" xfId="0" applyFill="1" applyBorder="1" applyAlignment="1">
      <alignment horizontal="center"/>
    </xf>
    <xf numFmtId="1" fontId="2" fillId="0" borderId="1" xfId="0" applyNumberFormat="1" applyFont="1" applyBorder="1" applyAlignment="1">
      <alignment horizontal="left"/>
    </xf>
    <xf numFmtId="0" fontId="0" fillId="17" borderId="1" xfId="0" applyFill="1" applyBorder="1"/>
    <xf numFmtId="0" fontId="0" fillId="17" borderId="1" xfId="0" applyFill="1" applyBorder="1" applyAlignment="1">
      <alignment horizontal="center"/>
    </xf>
    <xf numFmtId="0" fontId="2" fillId="17" borderId="1" xfId="0" applyFont="1" applyFill="1" applyBorder="1" applyAlignment="1">
      <alignment horizontal="left"/>
    </xf>
    <xf numFmtId="0" fontId="0" fillId="0" borderId="0" xfId="0" applyBorder="1" applyProtection="1">
      <protection hidden="1"/>
    </xf>
    <xf numFmtId="1" fontId="0" fillId="0" borderId="1" xfId="0" applyNumberFormat="1" applyBorder="1"/>
    <xf numFmtId="0" fontId="11" fillId="0" borderId="0" xfId="0" applyFont="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8" fillId="0" borderId="0" xfId="0" applyFont="1" applyFill="1" applyBorder="1" applyAlignment="1" applyProtection="1">
      <alignment horizontal="center" vertical="center" wrapText="1"/>
      <protection hidden="1"/>
    </xf>
    <xf numFmtId="0" fontId="0" fillId="13" borderId="12" xfId="0" applyFill="1" applyBorder="1" applyAlignment="1" applyProtection="1">
      <alignment horizontal="left"/>
      <protection hidden="1"/>
    </xf>
    <xf numFmtId="0" fontId="0" fillId="13" borderId="8" xfId="0" applyFill="1" applyBorder="1" applyAlignment="1" applyProtection="1">
      <alignment horizontal="left"/>
      <protection hidden="1"/>
    </xf>
    <xf numFmtId="0" fontId="9" fillId="0" borderId="0"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0" fillId="0" borderId="1" xfId="0" applyFont="1" applyBorder="1" applyAlignment="1" applyProtection="1">
      <alignment horizontal="left" vertical="top" wrapText="1"/>
      <protection locked="0"/>
    </xf>
    <xf numFmtId="0" fontId="0" fillId="16" borderId="12" xfId="0" applyFill="1" applyBorder="1" applyAlignment="1">
      <alignment horizontal="center"/>
    </xf>
    <xf numFmtId="0" fontId="2" fillId="0" borderId="12" xfId="0" applyFont="1" applyFill="1" applyBorder="1" applyAlignment="1">
      <alignment horizontal="center"/>
    </xf>
    <xf numFmtId="0" fontId="13" fillId="0" borderId="12" xfId="0" applyFont="1" applyBorder="1" applyAlignment="1">
      <alignment horizontal="center"/>
    </xf>
    <xf numFmtId="0" fontId="0" fillId="18" borderId="9" xfId="0" applyFill="1" applyBorder="1" applyAlignment="1" applyProtection="1">
      <alignment horizontal="left" vertical="center" wrapText="1"/>
      <protection hidden="1"/>
    </xf>
    <xf numFmtId="0" fontId="14" fillId="8" borderId="0" xfId="0" applyFont="1" applyFill="1" applyAlignment="1" applyProtection="1">
      <alignment horizontal="left" vertical="center"/>
      <protection hidden="1"/>
    </xf>
    <xf numFmtId="0" fontId="15" fillId="0" borderId="0" xfId="0" applyFont="1" applyAlignment="1">
      <alignment vertical="center"/>
    </xf>
    <xf numFmtId="0" fontId="16" fillId="0" borderId="0" xfId="0" applyFont="1" applyAlignment="1">
      <alignment vertical="center"/>
    </xf>
    <xf numFmtId="0" fontId="16" fillId="0" borderId="0" xfId="0" applyFont="1"/>
    <xf numFmtId="0" fontId="17" fillId="0" borderId="1" xfId="0" applyFont="1" applyFill="1" applyBorder="1"/>
    <xf numFmtId="0" fontId="17" fillId="0" borderId="1" xfId="0" applyFont="1" applyBorder="1"/>
    <xf numFmtId="0" fontId="17" fillId="0" borderId="1" xfId="0" applyFont="1" applyFill="1" applyBorder="1" applyAlignment="1"/>
  </cellXfs>
  <cellStyles count="3">
    <cellStyle name="Lien hypertexte" xfId="2" builtinId="8"/>
    <cellStyle name="Monétaire" xfId="1" builtinId="4"/>
    <cellStyle name="Normal" xfId="0" builtinId="0"/>
  </cellStyles>
  <dxfs count="14">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33CC33"/>
      <color rgb="FF97EBFF"/>
      <color rgb="FF64E1FF"/>
      <color rgb="FF2FC9FF"/>
      <color rgb="FF00FF00"/>
      <color rgb="FF002C5A"/>
      <color rgb="FFFFFF64"/>
      <color rgb="FFBEE196"/>
      <color rgb="FFCFAFE7"/>
      <color rgb="FFB482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255309</xdr:colOff>
      <xdr:row>1</xdr:row>
      <xdr:rowOff>214558</xdr:rowOff>
    </xdr:from>
    <xdr:to>
      <xdr:col>0</xdr:col>
      <xdr:colOff>1331709</xdr:colOff>
      <xdr:row>2</xdr:row>
      <xdr:rowOff>924118</xdr:rowOff>
    </xdr:to>
    <xdr:pic>
      <xdr:nvPicPr>
        <xdr:cNvPr id="7" name="Image 6">
          <a:extLst>
            <a:ext uri="{FF2B5EF4-FFF2-40B4-BE49-F238E27FC236}">
              <a16:creationId xmlns:a16="http://schemas.microsoft.com/office/drawing/2014/main" id="{C8E8550D-0E67-4A2A-94E2-6FEFB59693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309" y="214558"/>
          <a:ext cx="1076400" cy="93541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laude Alexandre Carpentier" id="{076D635E-1BDB-4963-AE9B-4CD156F94D45}" userId="3b10ae487f77114d" providerId="Windows Liv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kidefondquebec.ca" TargetMode="Externa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2696A-726D-4D03-9946-54902BED9127}">
  <sheetPr>
    <pageSetUpPr autoPageBreaks="0"/>
  </sheetPr>
  <dimension ref="A1:E23"/>
  <sheetViews>
    <sheetView showGridLines="0" tabSelected="1" showWhiteSpace="0" zoomScale="97" zoomScaleNormal="97" zoomScaleSheetLayoutView="100" workbookViewId="0">
      <selection activeCell="A4" sqref="A4:E4"/>
    </sheetView>
  </sheetViews>
  <sheetFormatPr baseColWidth="10" defaultRowHeight="15" x14ac:dyDescent="0.25"/>
  <cols>
    <col min="1" max="1" width="21.7109375" style="11" customWidth="1"/>
    <col min="2" max="2" width="38.42578125" style="11" customWidth="1"/>
    <col min="3" max="3" width="20.7109375" style="11" customWidth="1"/>
    <col min="4" max="4" width="25.7109375" style="11" customWidth="1"/>
    <col min="5" max="5" width="4.7109375" customWidth="1"/>
  </cols>
  <sheetData>
    <row r="1" spans="1:5" s="133" customFormat="1" ht="15.75" x14ac:dyDescent="0.25">
      <c r="A1" s="131" t="s">
        <v>285</v>
      </c>
      <c r="B1" s="132"/>
      <c r="C1" s="132"/>
      <c r="D1" s="132"/>
    </row>
    <row r="2" spans="1:5" ht="18" customHeight="1" x14ac:dyDescent="0.25">
      <c r="A2" s="119" t="s">
        <v>51</v>
      </c>
      <c r="B2" s="119"/>
      <c r="C2" s="119"/>
      <c r="D2" s="119"/>
      <c r="E2" s="119"/>
    </row>
    <row r="3" spans="1:5" ht="73.5" customHeight="1" x14ac:dyDescent="0.25">
      <c r="A3" s="12" t="s">
        <v>18</v>
      </c>
      <c r="B3" s="129" t="s">
        <v>259</v>
      </c>
      <c r="C3" s="129"/>
      <c r="D3" s="129"/>
      <c r="E3" s="129"/>
    </row>
    <row r="4" spans="1:5" ht="43.5" customHeight="1" x14ac:dyDescent="0.25">
      <c r="A4" s="120" t="s">
        <v>260</v>
      </c>
      <c r="B4" s="120"/>
      <c r="C4" s="120"/>
      <c r="D4" s="120"/>
      <c r="E4" s="120"/>
    </row>
    <row r="5" spans="1:5" ht="22.5" customHeight="1" x14ac:dyDescent="0.25">
      <c r="A5" s="52"/>
      <c r="B5" s="54" t="s">
        <v>45</v>
      </c>
      <c r="C5" s="53"/>
      <c r="D5" s="55" t="s">
        <v>52</v>
      </c>
      <c r="E5" s="53"/>
    </row>
    <row r="6" spans="1:5" ht="25.5" customHeight="1" x14ac:dyDescent="0.25">
      <c r="A6" s="118" t="s">
        <v>261</v>
      </c>
      <c r="B6" s="118"/>
      <c r="C6" s="118"/>
      <c r="D6" s="118"/>
      <c r="E6" s="118"/>
    </row>
    <row r="7" spans="1:5" s="1" customFormat="1" x14ac:dyDescent="0.25">
      <c r="A7" s="23"/>
      <c r="B7" s="24"/>
      <c r="C7" s="24"/>
      <c r="D7" s="24"/>
      <c r="E7" s="25"/>
    </row>
    <row r="8" spans="1:5" x14ac:dyDescent="0.25">
      <c r="A8" s="13" t="s">
        <v>23</v>
      </c>
      <c r="B8" s="14"/>
      <c r="C8" s="13"/>
      <c r="D8" s="13"/>
      <c r="E8" s="15"/>
    </row>
    <row r="9" spans="1:5" x14ac:dyDescent="0.25">
      <c r="A9" s="40" t="s">
        <v>19</v>
      </c>
      <c r="B9" s="31" t="s">
        <v>20</v>
      </c>
      <c r="C9" s="41"/>
      <c r="D9" s="65" t="s">
        <v>48</v>
      </c>
      <c r="E9" s="37"/>
    </row>
    <row r="10" spans="1:5" x14ac:dyDescent="0.25">
      <c r="A10" s="16" t="s">
        <v>262</v>
      </c>
      <c r="B10" s="57"/>
      <c r="C10" s="60"/>
      <c r="D10" s="125" t="s">
        <v>49</v>
      </c>
      <c r="E10" s="37"/>
    </row>
    <row r="11" spans="1:5" x14ac:dyDescent="0.25">
      <c r="A11" s="16" t="s">
        <v>0</v>
      </c>
      <c r="B11" s="58"/>
      <c r="C11" s="62"/>
      <c r="D11" s="125"/>
      <c r="E11" s="37"/>
    </row>
    <row r="12" spans="1:5" x14ac:dyDescent="0.25">
      <c r="A12" s="16" t="s">
        <v>1</v>
      </c>
      <c r="B12" s="58"/>
      <c r="C12" s="62"/>
      <c r="D12" s="125"/>
      <c r="E12" s="37"/>
    </row>
    <row r="13" spans="1:5" x14ac:dyDescent="0.25">
      <c r="A13" s="17" t="s">
        <v>26</v>
      </c>
      <c r="B13" s="29" t="s">
        <v>27</v>
      </c>
      <c r="C13" s="38" t="s">
        <v>2</v>
      </c>
      <c r="D13" s="56"/>
      <c r="E13" s="37"/>
    </row>
    <row r="14" spans="1:5" x14ac:dyDescent="0.25">
      <c r="A14" s="18" t="s">
        <v>4</v>
      </c>
      <c r="B14" s="58"/>
      <c r="C14" s="62"/>
      <c r="D14" s="63"/>
      <c r="E14" s="37"/>
    </row>
    <row r="15" spans="1:5" x14ac:dyDescent="0.25">
      <c r="A15" s="16" t="s">
        <v>3</v>
      </c>
      <c r="B15" s="58"/>
      <c r="C15" s="62"/>
      <c r="D15" s="63"/>
      <c r="E15" s="37"/>
    </row>
    <row r="16" spans="1:5" x14ac:dyDescent="0.25">
      <c r="A16" s="21" t="s">
        <v>5</v>
      </c>
      <c r="B16" s="30"/>
      <c r="C16" s="38" t="s">
        <v>28</v>
      </c>
      <c r="D16" s="64"/>
      <c r="E16" s="37"/>
    </row>
    <row r="17" spans="1:5" x14ac:dyDescent="0.25">
      <c r="A17" s="123" t="s">
        <v>22</v>
      </c>
      <c r="B17" s="124"/>
      <c r="C17" s="121"/>
      <c r="D17" s="122"/>
      <c r="E17" s="37"/>
    </row>
    <row r="18" spans="1:5" x14ac:dyDescent="0.25">
      <c r="A18" s="39" t="s">
        <v>21</v>
      </c>
      <c r="B18" s="59"/>
      <c r="C18" s="60"/>
      <c r="D18" s="61"/>
      <c r="E18" s="37"/>
    </row>
    <row r="19" spans="1:5" x14ac:dyDescent="0.25">
      <c r="A19" s="18" t="s">
        <v>1</v>
      </c>
      <c r="B19" s="58"/>
      <c r="C19" s="62"/>
      <c r="D19" s="63"/>
      <c r="E19" s="37"/>
    </row>
    <row r="20" spans="1:5" x14ac:dyDescent="0.25">
      <c r="A20" s="16" t="s">
        <v>26</v>
      </c>
      <c r="B20" s="29" t="s">
        <v>27</v>
      </c>
      <c r="C20" s="38" t="s">
        <v>2</v>
      </c>
      <c r="D20" s="56"/>
      <c r="E20" s="37"/>
    </row>
    <row r="21" spans="1:5" x14ac:dyDescent="0.25">
      <c r="A21" s="15"/>
      <c r="B21" s="15"/>
      <c r="C21" s="15"/>
      <c r="D21" s="15"/>
      <c r="E21" s="15"/>
    </row>
    <row r="22" spans="1:5" x14ac:dyDescent="0.25">
      <c r="A22" s="11" t="s">
        <v>159</v>
      </c>
    </row>
    <row r="23" spans="1:5" x14ac:dyDescent="0.25">
      <c r="A23" s="73" t="s">
        <v>286</v>
      </c>
      <c r="B23" s="73"/>
    </row>
  </sheetData>
  <customSheetViews>
    <customSheetView guid="{412352B9-5B38-4BDD-A8D6-563791B9EA67}" scale="97" showGridLines="0">
      <selection activeCell="B2" sqref="B2:E2"/>
      <pageMargins left="0.59055118110236227" right="0.59055118110236227" top="0.94488188976377963" bottom="0.47244094488188981" header="0.51181102362204722" footer="0.31496062992125984"/>
      <pageSetup orientation="portrait" r:id="rId1"/>
      <headerFooter>
        <oddHeader>&amp;L&amp;"Arial,Normal"&amp;14&amp;K002C5ASKI DE FOND QUÉBEC&amp;R&amp;"Arial,Gras"&amp;12&amp;K002C5AInscription 2018-2019</oddHeader>
        <oddFooter>&amp;L&amp;8Date: &amp;D&amp;R&amp;8&amp;Z&amp;F</oddFooter>
      </headerFooter>
    </customSheetView>
  </customSheetViews>
  <mergeCells count="7">
    <mergeCell ref="A6:E6"/>
    <mergeCell ref="A2:E2"/>
    <mergeCell ref="B3:E3"/>
    <mergeCell ref="A4:E4"/>
    <mergeCell ref="C17:D17"/>
    <mergeCell ref="A17:B17"/>
    <mergeCell ref="D10:D12"/>
  </mergeCells>
  <hyperlinks>
    <hyperlink ref="B5" r:id="rId2" xr:uid="{4B5A33A9-9D24-4BC7-8F46-01C07BED1D70}"/>
  </hyperlinks>
  <pageMargins left="0.59055118110236227" right="0.59055118110236227" top="0.94488188976377963" bottom="0.47244094488188981" header="0.51181102362204722" footer="0.31496062992125984"/>
  <pageSetup orientation="landscape" r:id="rId3"/>
  <headerFooter>
    <oddHeader>&amp;L&amp;"Arial,Normal"&amp;14&amp;K002C5ASKI DE FOND QUÉBEC&amp;R&amp;"Arial,Gras"&amp;12&amp;K002C5AInscription 2018-2019</oddHeader>
    <oddFooter>&amp;L&amp;8Date: &amp;D&amp;R&amp;8&amp;Z&amp;F</oddFooter>
  </headerFooter>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B3032FDA-D491-4F5C-9C53-BF884B5487A7}">
          <x14:formula1>
            <xm:f>'Associations et clubs'!$A$15:$A$19</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0A9F1-F2AD-46ED-9542-E241F8F69EC1}">
  <sheetPr>
    <pageSetUpPr autoPageBreaks="0"/>
  </sheetPr>
  <dimension ref="A1:N107"/>
  <sheetViews>
    <sheetView showGridLines="0" showWhiteSpace="0" view="pageBreakPreview" zoomScaleNormal="97" zoomScaleSheetLayoutView="100" workbookViewId="0">
      <pane xSplit="1" topLeftCell="B1" activePane="topRight" state="frozen"/>
      <selection pane="topRight" activeCell="G9" sqref="G9"/>
    </sheetView>
  </sheetViews>
  <sheetFormatPr baseColWidth="10" defaultRowHeight="15" x14ac:dyDescent="0.25"/>
  <cols>
    <col min="1" max="1" width="15.7109375" style="14" customWidth="1"/>
    <col min="2" max="2" width="19.28515625" style="14" customWidth="1"/>
    <col min="3" max="4" width="9.7109375" style="14" customWidth="1"/>
    <col min="5" max="5" width="10.5703125" style="14" customWidth="1"/>
    <col min="6" max="8" width="26.7109375" style="14" customWidth="1"/>
    <col min="9" max="9" width="10.42578125" style="14" customWidth="1"/>
    <col min="10" max="10" width="15.7109375" style="14" customWidth="1"/>
    <col min="11" max="12" width="35.7109375" style="14" customWidth="1"/>
    <col min="13" max="16384" width="11.42578125" style="15"/>
  </cols>
  <sheetData>
    <row r="1" spans="1:14" x14ac:dyDescent="0.25">
      <c r="A1" s="130" t="s">
        <v>287</v>
      </c>
      <c r="B1" s="23"/>
      <c r="C1" s="23"/>
      <c r="D1" s="23"/>
      <c r="E1" s="23"/>
      <c r="F1" s="24"/>
      <c r="G1" s="24"/>
      <c r="H1" s="24"/>
      <c r="I1" s="24"/>
      <c r="J1" s="24"/>
      <c r="K1" s="24"/>
      <c r="L1" s="24"/>
    </row>
    <row r="2" spans="1:14" ht="15" customHeight="1" x14ac:dyDescent="0.25">
      <c r="A2" s="13" t="s">
        <v>289</v>
      </c>
      <c r="B2" s="13"/>
      <c r="C2" s="80" t="s">
        <v>198</v>
      </c>
      <c r="D2" s="80" t="s">
        <v>199</v>
      </c>
      <c r="E2" s="82"/>
    </row>
    <row r="3" spans="1:14" x14ac:dyDescent="0.25">
      <c r="A3" s="69" t="s">
        <v>54</v>
      </c>
      <c r="B3" s="70" t="s">
        <v>24</v>
      </c>
      <c r="C3" s="74" t="s">
        <v>288</v>
      </c>
      <c r="D3" s="75" t="s">
        <v>165</v>
      </c>
      <c r="E3" s="70" t="s">
        <v>284</v>
      </c>
      <c r="F3" s="71" t="s">
        <v>53</v>
      </c>
      <c r="G3" s="71" t="s">
        <v>292</v>
      </c>
      <c r="H3" s="71" t="s">
        <v>55</v>
      </c>
      <c r="I3" s="71" t="s">
        <v>2</v>
      </c>
      <c r="J3" s="70" t="s">
        <v>5</v>
      </c>
      <c r="K3" s="70" t="s">
        <v>6</v>
      </c>
      <c r="L3" s="72" t="s">
        <v>56</v>
      </c>
      <c r="N3" s="116"/>
    </row>
    <row r="4" spans="1:14" x14ac:dyDescent="0.25">
      <c r="A4" s="16" t="s">
        <v>50</v>
      </c>
      <c r="B4" s="64"/>
      <c r="C4" s="83"/>
      <c r="D4" s="67" t="str">
        <f>IF(AND(B4&gt;0,C4&gt;0),IF(C4&gt;'Catégories jumelées'!$B$47,"Trop jeune",IF(C4&lt;=1989,'Catégories jumelées'!$D$71,VLOOKUP(C4,'Catégories jumelées'!$B$37:$F$60,3,FALSE))),"")</f>
        <v/>
      </c>
      <c r="E4" s="83"/>
      <c r="F4" s="64"/>
      <c r="G4" s="64"/>
      <c r="H4" s="64"/>
      <c r="I4" s="66"/>
      <c r="J4" s="66"/>
      <c r="K4" s="68"/>
      <c r="L4" s="68"/>
    </row>
    <row r="5" spans="1:14" x14ac:dyDescent="0.25">
      <c r="A5" s="16" t="s">
        <v>46</v>
      </c>
      <c r="B5" s="64"/>
      <c r="C5" s="83"/>
      <c r="D5" s="67" t="str">
        <f>IF(AND(B5&gt;0,C5&gt;0),IF(C5&gt;'Catégories jumelées'!$B$47,"Trop jeune",IF(C5&lt;=1989,'Catégories jumelées'!$D$71,VLOOKUP(C5,'Catégories jumelées'!$B$37:$F$60,3,FALSE))),"")</f>
        <v/>
      </c>
      <c r="E5" s="83"/>
      <c r="F5" s="64"/>
      <c r="G5" s="64"/>
      <c r="H5" s="64"/>
      <c r="I5" s="66"/>
      <c r="J5" s="66"/>
      <c r="K5" s="68"/>
      <c r="L5" s="68"/>
    </row>
    <row r="6" spans="1:14" x14ac:dyDescent="0.25">
      <c r="A6" s="17" t="s">
        <v>47</v>
      </c>
      <c r="B6" s="64"/>
      <c r="C6" s="83"/>
      <c r="D6" s="67" t="str">
        <f>IF(AND(B6&gt;0,C6&gt;0),IF(C6&gt;'Catégories jumelées'!$B$47,"Trop jeune",IF(C6&lt;=1989,'Catégories jumelées'!$D$71,VLOOKUP(C6,'Catégories jumelées'!$B$37:$F$60,3,FALSE))),"")</f>
        <v/>
      </c>
      <c r="E6" s="83"/>
      <c r="F6" s="64"/>
      <c r="G6" s="64"/>
      <c r="H6" s="64"/>
      <c r="I6" s="66"/>
      <c r="J6" s="66"/>
      <c r="K6" s="68"/>
      <c r="L6" s="68"/>
    </row>
    <row r="7" spans="1:14" x14ac:dyDescent="0.25">
      <c r="A7" s="16" t="s">
        <v>29</v>
      </c>
      <c r="B7" s="64"/>
      <c r="C7" s="83"/>
      <c r="D7" s="67" t="str">
        <f>IF(AND(B7&gt;0,C7&gt;0),IF(C7&gt;'Catégories jumelées'!$B$47,"Trop jeune",IF(C7&lt;=1989,'Catégories jumelées'!$D$71,VLOOKUP(C7,'Catégories jumelées'!$B$37:$F$60,3,FALSE))),"")</f>
        <v/>
      </c>
      <c r="E7" s="83"/>
      <c r="F7" s="64"/>
      <c r="G7" s="64"/>
      <c r="H7" s="64"/>
      <c r="I7" s="66"/>
      <c r="J7" s="66"/>
      <c r="K7" s="68"/>
      <c r="L7" s="68"/>
    </row>
    <row r="8" spans="1:14" x14ac:dyDescent="0.25">
      <c r="A8" s="19" t="s">
        <v>57</v>
      </c>
      <c r="B8" s="64"/>
      <c r="C8" s="83"/>
      <c r="D8" s="67" t="str">
        <f>IF(AND(B8&gt;0,C8&gt;0),IF(C8&gt;'Catégories jumelées'!$B$47,"Trop jeune",IF(C8&lt;=1989,'Catégories jumelées'!$D$71,VLOOKUP(C8,'Catégories jumelées'!$B$37:$F$60,3,FALSE))),"")</f>
        <v/>
      </c>
      <c r="E8" s="83"/>
      <c r="F8" s="64"/>
      <c r="G8" s="64"/>
      <c r="H8" s="64"/>
      <c r="I8" s="66"/>
      <c r="J8" s="66"/>
      <c r="K8" s="68"/>
      <c r="L8" s="68"/>
    </row>
    <row r="9" spans="1:14" x14ac:dyDescent="0.25">
      <c r="A9" s="19" t="s">
        <v>58</v>
      </c>
      <c r="B9" s="64"/>
      <c r="C9" s="83"/>
      <c r="D9" s="67" t="str">
        <f>IF(AND(B9&gt;0,C9&gt;0),IF(C9&gt;'Catégories jumelées'!$B$47,"Trop jeune",IF(C9&lt;=1989,'Catégories jumelées'!$D$71,VLOOKUP(C9,'Catégories jumelées'!$B$37:$F$60,3,FALSE))),"")</f>
        <v/>
      </c>
      <c r="E9" s="83"/>
      <c r="F9" s="64"/>
      <c r="G9" s="64" t="s">
        <v>293</v>
      </c>
      <c r="H9" s="64"/>
      <c r="I9" s="66"/>
      <c r="J9" s="66"/>
      <c r="K9" s="68"/>
      <c r="L9" s="68"/>
    </row>
    <row r="10" spans="1:14" x14ac:dyDescent="0.25">
      <c r="A10" s="19" t="s">
        <v>59</v>
      </c>
      <c r="B10" s="64"/>
      <c r="C10" s="83"/>
      <c r="D10" s="67" t="str">
        <f>IF(AND(B10&gt;0,C10&gt;0),IF(C10&gt;'Catégories jumelées'!$B$47,"Trop jeune",IF(C10&lt;=1989,'Catégories jumelées'!$D$71,VLOOKUP(C10,'Catégories jumelées'!$B$37:$F$60,3,FALSE))),"")</f>
        <v/>
      </c>
      <c r="E10" s="83"/>
      <c r="F10" s="64"/>
      <c r="G10" s="64"/>
      <c r="H10" s="64"/>
      <c r="I10" s="66"/>
      <c r="J10" s="66"/>
      <c r="K10" s="68"/>
      <c r="L10" s="68"/>
    </row>
    <row r="11" spans="1:14" x14ac:dyDescent="0.25">
      <c r="A11" s="19" t="s">
        <v>60</v>
      </c>
      <c r="B11" s="64"/>
      <c r="C11" s="83"/>
      <c r="D11" s="67" t="str">
        <f>IF(AND(B11&gt;0,C11&gt;0),IF(C11&gt;'Catégories jumelées'!$B$47,"Trop jeune",IF(C11&lt;=1989,'Catégories jumelées'!$D$71,VLOOKUP(C11,'Catégories jumelées'!$B$37:$F$60,3,FALSE))),"")</f>
        <v/>
      </c>
      <c r="E11" s="83"/>
      <c r="F11" s="64"/>
      <c r="G11" s="64"/>
      <c r="H11" s="64"/>
      <c r="I11" s="66"/>
      <c r="J11" s="66"/>
      <c r="K11" s="68"/>
      <c r="L11" s="68"/>
    </row>
    <row r="12" spans="1:14" x14ac:dyDescent="0.25">
      <c r="A12" s="19" t="s">
        <v>61</v>
      </c>
      <c r="B12" s="64"/>
      <c r="C12" s="83"/>
      <c r="D12" s="67" t="str">
        <f>IF(AND(B12&gt;0,C12&gt;0),IF(C12&gt;'Catégories jumelées'!$B$47,"Trop jeune",IF(C12&lt;=1989,'Catégories jumelées'!$D$71,VLOOKUP(C12,'Catégories jumelées'!$B$37:$F$60,3,FALSE))),"")</f>
        <v/>
      </c>
      <c r="E12" s="83"/>
      <c r="F12" s="64"/>
      <c r="G12" s="64"/>
      <c r="H12" s="64"/>
      <c r="I12" s="66"/>
      <c r="J12" s="66"/>
      <c r="K12" s="68"/>
      <c r="L12" s="68"/>
    </row>
    <row r="13" spans="1:14" x14ac:dyDescent="0.25">
      <c r="A13" s="19" t="s">
        <v>62</v>
      </c>
      <c r="B13" s="64"/>
      <c r="C13" s="83"/>
      <c r="D13" s="67" t="str">
        <f>IF(AND(B13&gt;0,C13&gt;0),IF(C13&gt;'Catégories jumelées'!$B$47,"Trop jeune",IF(C13&lt;=1989,'Catégories jumelées'!$D$71,VLOOKUP(C13,'Catégories jumelées'!$B$37:$F$60,3,FALSE))),"")</f>
        <v/>
      </c>
      <c r="E13" s="83"/>
      <c r="F13" s="64"/>
      <c r="G13" s="64"/>
      <c r="H13" s="64"/>
      <c r="I13" s="66"/>
      <c r="J13" s="66"/>
      <c r="K13" s="68"/>
      <c r="L13" s="68"/>
    </row>
    <row r="14" spans="1:14" x14ac:dyDescent="0.25">
      <c r="A14" s="19" t="s">
        <v>63</v>
      </c>
      <c r="B14" s="64"/>
      <c r="C14" s="83"/>
      <c r="D14" s="67" t="str">
        <f>IF(AND(B14&gt;0,C14&gt;0),IF(C14&gt;'Catégories jumelées'!$B$47,"Trop jeune",IF(C14&lt;=1989,'Catégories jumelées'!$D$71,VLOOKUP(C14,'Catégories jumelées'!$B$37:$F$60,3,FALSE))),"")</f>
        <v/>
      </c>
      <c r="E14" s="83"/>
      <c r="F14" s="64"/>
      <c r="G14" s="64"/>
      <c r="H14" s="64"/>
      <c r="I14" s="66"/>
      <c r="J14" s="66"/>
      <c r="K14" s="68"/>
      <c r="L14" s="68"/>
    </row>
    <row r="15" spans="1:14" x14ac:dyDescent="0.25">
      <c r="A15" s="19" t="s">
        <v>64</v>
      </c>
      <c r="B15" s="64"/>
      <c r="C15" s="83"/>
      <c r="D15" s="67" t="str">
        <f>IF(AND(B15&gt;0,C15&gt;0),IF(C15&gt;'Catégories jumelées'!$B$47,"Trop jeune",IF(C15&lt;=1989,'Catégories jumelées'!$D$71,VLOOKUP(C15,'Catégories jumelées'!$B$37:$F$60,3,FALSE))),"")</f>
        <v/>
      </c>
      <c r="E15" s="83"/>
      <c r="F15" s="64"/>
      <c r="G15" s="64"/>
      <c r="H15" s="64"/>
      <c r="I15" s="66"/>
      <c r="J15" s="66"/>
      <c r="K15" s="68"/>
      <c r="L15" s="68"/>
    </row>
    <row r="16" spans="1:14" x14ac:dyDescent="0.25">
      <c r="A16" s="19" t="s">
        <v>65</v>
      </c>
      <c r="B16" s="64"/>
      <c r="C16" s="83"/>
      <c r="D16" s="67" t="str">
        <f>IF(AND(B16&gt;0,C16&gt;0),IF(C16&gt;'Catégories jumelées'!$B$47,"Trop jeune",IF(C16&lt;=1989,'Catégories jumelées'!$D$71,VLOOKUP(C16,'Catégories jumelées'!$B$37:$F$60,3,FALSE))),"")</f>
        <v/>
      </c>
      <c r="E16" s="83"/>
      <c r="F16" s="64"/>
      <c r="G16" s="64"/>
      <c r="H16" s="64"/>
      <c r="I16" s="66"/>
      <c r="J16" s="66"/>
      <c r="K16" s="68"/>
      <c r="L16" s="68"/>
    </row>
    <row r="17" spans="1:12" x14ac:dyDescent="0.25">
      <c r="A17" s="19" t="s">
        <v>66</v>
      </c>
      <c r="B17" s="64"/>
      <c r="C17" s="83"/>
      <c r="D17" s="67" t="str">
        <f>IF(AND(B17&gt;0,C17&gt;0),IF(C17&gt;'Catégories jumelées'!$B$47,"Trop jeune",IF(C17&lt;=1989,'Catégories jumelées'!$D$71,VLOOKUP(C17,'Catégories jumelées'!$B$37:$F$60,3,FALSE))),"")</f>
        <v/>
      </c>
      <c r="E17" s="83"/>
      <c r="F17" s="64"/>
      <c r="G17" s="64"/>
      <c r="H17" s="64"/>
      <c r="I17" s="66"/>
      <c r="J17" s="66"/>
      <c r="K17" s="68"/>
      <c r="L17" s="68"/>
    </row>
    <row r="18" spans="1:12" x14ac:dyDescent="0.25">
      <c r="A18" s="21" t="s">
        <v>147</v>
      </c>
      <c r="B18" s="64"/>
      <c r="C18" s="83"/>
      <c r="D18" s="67" t="str">
        <f>IF(AND(B18&gt;0,C18&gt;0),IF(C18&gt;'Catégories jumelées'!$B$47,"Trop jeune",IF(C18&lt;=1989,'Catégories jumelées'!$D$71,VLOOKUP(C18,'Catégories jumelées'!$B$37:$F$60,3,FALSE))),"")</f>
        <v/>
      </c>
      <c r="E18" s="83"/>
      <c r="F18" s="64"/>
      <c r="G18" s="64"/>
      <c r="H18" s="64"/>
      <c r="I18" s="66"/>
      <c r="J18" s="66"/>
      <c r="K18" s="68"/>
      <c r="L18" s="68"/>
    </row>
    <row r="19" spans="1:12" ht="5.0999999999999996" customHeight="1" x14ac:dyDescent="0.25">
      <c r="A19" s="15"/>
      <c r="B19"/>
      <c r="C19"/>
      <c r="D19"/>
      <c r="E19"/>
      <c r="F19" s="15"/>
      <c r="G19" s="15"/>
      <c r="H19" s="15"/>
      <c r="I19" s="15"/>
      <c r="J19" s="15"/>
      <c r="K19" s="15"/>
      <c r="L19" s="15"/>
    </row>
    <row r="20" spans="1:12" ht="9.9499999999999993" customHeight="1" x14ac:dyDescent="0.25">
      <c r="A20" s="23"/>
      <c r="B20" s="23"/>
      <c r="C20" s="23"/>
      <c r="D20" s="23"/>
      <c r="E20" s="23"/>
      <c r="F20" s="24"/>
      <c r="G20" s="24"/>
      <c r="H20" s="24"/>
      <c r="I20" s="24"/>
      <c r="J20" s="24"/>
      <c r="K20" s="24"/>
      <c r="L20" s="24"/>
    </row>
    <row r="21" spans="1:12" ht="15" customHeight="1" x14ac:dyDescent="0.25">
      <c r="A21" s="13" t="s">
        <v>290</v>
      </c>
      <c r="B21" s="20"/>
      <c r="C21" s="81" t="str">
        <f>C2</f>
        <v>Année de</v>
      </c>
      <c r="D21" s="81" t="str">
        <f>D2</f>
        <v>Lic. courses</v>
      </c>
      <c r="E21" s="82"/>
      <c r="F21" s="22"/>
      <c r="G21" s="22"/>
      <c r="H21" s="22"/>
      <c r="I21" s="22"/>
      <c r="J21" s="22"/>
      <c r="K21" s="22"/>
      <c r="L21" s="22"/>
    </row>
    <row r="22" spans="1:12" x14ac:dyDescent="0.25">
      <c r="A22" s="69" t="s">
        <v>54</v>
      </c>
      <c r="B22" s="70" t="str">
        <f>B3</f>
        <v>Type de membre</v>
      </c>
      <c r="C22" s="70" t="str">
        <f t="shared" ref="C22:L22" si="0">C3</f>
        <v>naissance</v>
      </c>
      <c r="D22" s="70" t="str">
        <f t="shared" si="0"/>
        <v>Catég.</v>
      </c>
      <c r="E22" s="70" t="str">
        <f t="shared" si="0"/>
        <v>#PNCE</v>
      </c>
      <c r="F22" s="70" t="str">
        <f t="shared" si="0"/>
        <v>Nom complet</v>
      </c>
      <c r="G22" s="72" t="str">
        <f t="shared" si="0"/>
        <v>Adresse civique personnelle</v>
      </c>
      <c r="H22" s="72" t="str">
        <f t="shared" si="0"/>
        <v>Ville</v>
      </c>
      <c r="I22" s="70" t="str">
        <f t="shared" si="0"/>
        <v>Code postal</v>
      </c>
      <c r="J22" s="70" t="str">
        <f t="shared" si="0"/>
        <v>Téléphone</v>
      </c>
      <c r="K22" s="72" t="str">
        <f t="shared" si="0"/>
        <v>Courriel</v>
      </c>
      <c r="L22" s="72" t="str">
        <f t="shared" si="0"/>
        <v>Notes</v>
      </c>
    </row>
    <row r="23" spans="1:12" x14ac:dyDescent="0.25">
      <c r="A23" s="16" t="s">
        <v>25</v>
      </c>
      <c r="B23" s="64"/>
      <c r="C23" s="83"/>
      <c r="D23" s="67" t="str">
        <f>IF(AND(B23&gt;0,C23&gt;0),IF(C23&gt;'Catégories jumelées'!$B$47,"Trop jeune",IF(C23&lt;=1989,'Catégories jumelées'!$D$71,VLOOKUP(C23,'Catégories jumelées'!$B$37:$F$60,3,FALSE))),"")</f>
        <v/>
      </c>
      <c r="E23" s="83"/>
      <c r="F23" s="64"/>
      <c r="G23" s="64"/>
      <c r="H23" s="64"/>
      <c r="I23" s="66"/>
      <c r="J23" s="66"/>
      <c r="K23" s="68"/>
      <c r="L23" s="68"/>
    </row>
    <row r="24" spans="1:12" x14ac:dyDescent="0.25">
      <c r="A24" s="16" t="s">
        <v>67</v>
      </c>
      <c r="B24" s="64"/>
      <c r="C24" s="83"/>
      <c r="D24" s="67" t="str">
        <f>IF(AND(B24&gt;0,C24&gt;0),IF(C24&gt;'Catégories jumelées'!$B$47,"Trop jeune",IF(C24&lt;=1989,'Catégories jumelées'!$D$71,VLOOKUP(C24,'Catégories jumelées'!$B$37:$F$60,3,FALSE))),"")</f>
        <v/>
      </c>
      <c r="E24" s="83"/>
      <c r="F24" s="64"/>
      <c r="G24" s="64"/>
      <c r="H24" s="64"/>
      <c r="I24" s="66"/>
      <c r="J24" s="66"/>
      <c r="K24" s="68"/>
      <c r="L24" s="68"/>
    </row>
    <row r="25" spans="1:12" x14ac:dyDescent="0.25">
      <c r="A25" s="17" t="s">
        <v>68</v>
      </c>
      <c r="B25" s="64" t="s">
        <v>278</v>
      </c>
      <c r="C25" s="83"/>
      <c r="D25" s="67" t="str">
        <f>IF(AND(B25&gt;0,C25&gt;0),IF(C25&gt;'Catégories jumelées'!$B$47,"Trop jeune",IF(C25&lt;=1989,'Catégories jumelées'!$D$71,VLOOKUP(C25,'Catégories jumelées'!$B$37:$F$60,3,FALSE))),"")</f>
        <v/>
      </c>
      <c r="E25" s="83"/>
      <c r="F25" s="64"/>
      <c r="G25" s="64"/>
      <c r="H25" s="64"/>
      <c r="I25" s="66"/>
      <c r="J25" s="66"/>
      <c r="K25" s="68"/>
      <c r="L25" s="68"/>
    </row>
    <row r="26" spans="1:12" x14ac:dyDescent="0.25">
      <c r="A26" s="16" t="s">
        <v>69</v>
      </c>
      <c r="B26" s="64" t="s">
        <v>278</v>
      </c>
      <c r="C26" s="83"/>
      <c r="D26" s="67" t="str">
        <f>IF(AND(B26&gt;0,C26&gt;0),IF(C26&gt;'Catégories jumelées'!$B$45,"Trop jeune",IF(C26&lt;=1989,'Catégories jumelées'!$D$71,VLOOKUP(C26,'Catégories jumelées'!$B$37:$F$60,3,FALSE))),"")</f>
        <v/>
      </c>
      <c r="E26" s="83"/>
      <c r="F26" s="64"/>
      <c r="G26" s="64"/>
      <c r="H26" s="64"/>
      <c r="I26" s="66"/>
      <c r="J26" s="66"/>
      <c r="K26" s="68"/>
      <c r="L26" s="68"/>
    </row>
    <row r="27" spans="1:12" x14ac:dyDescent="0.25">
      <c r="A27" s="16" t="s">
        <v>70</v>
      </c>
      <c r="B27" s="64" t="s">
        <v>278</v>
      </c>
      <c r="C27" s="83"/>
      <c r="D27" s="67" t="str">
        <f>IF(AND(B27&gt;0,C27&gt;0),IF(C27&gt;'Catégories jumelées'!$B$45,"Trop jeune",IF(C27&lt;=1989,'Catégories jumelées'!$D$71,VLOOKUP(C27,'Catégories jumelées'!$B$37:$F$60,3,FALSE))),"")</f>
        <v/>
      </c>
      <c r="E27" s="83"/>
      <c r="F27" s="64"/>
      <c r="G27" s="64"/>
      <c r="H27" s="64"/>
      <c r="I27" s="66"/>
      <c r="J27" s="66"/>
      <c r="K27" s="68"/>
      <c r="L27" s="68"/>
    </row>
    <row r="28" spans="1:12" x14ac:dyDescent="0.25">
      <c r="A28" s="16" t="s">
        <v>71</v>
      </c>
      <c r="B28" s="64" t="s">
        <v>278</v>
      </c>
      <c r="C28" s="83"/>
      <c r="D28" s="67" t="str">
        <f>IF(AND(B28&gt;0,C28&gt;0),IF(C28&gt;'Catégories jumelées'!$B$45,"Trop jeune",IF(C28&lt;=1989,'Catégories jumelées'!$D$71,VLOOKUP(C28,'Catégories jumelées'!$B$37:$F$60,3,FALSE))),"")</f>
        <v/>
      </c>
      <c r="E28" s="83"/>
      <c r="F28" s="64"/>
      <c r="G28" s="64"/>
      <c r="H28" s="64"/>
      <c r="I28" s="66"/>
      <c r="J28" s="66"/>
      <c r="K28" s="68"/>
      <c r="L28" s="68"/>
    </row>
    <row r="29" spans="1:12" x14ac:dyDescent="0.25">
      <c r="A29" s="16" t="s">
        <v>72</v>
      </c>
      <c r="B29" s="64" t="s">
        <v>278</v>
      </c>
      <c r="C29" s="83"/>
      <c r="D29" s="67" t="str">
        <f>IF(AND(B29&gt;0,C29&gt;0),IF(C29&gt;'Catégories jumelées'!$B$45,"Trop jeune",IF(C29&lt;=1989,'Catégories jumelées'!$D$71,VLOOKUP(C29,'Catégories jumelées'!$B$37:$F$60,3,FALSE))),"")</f>
        <v/>
      </c>
      <c r="E29" s="83"/>
      <c r="F29" s="64"/>
      <c r="G29" s="64"/>
      <c r="H29" s="64"/>
      <c r="I29" s="66"/>
      <c r="J29" s="66"/>
      <c r="K29" s="68"/>
      <c r="L29" s="68"/>
    </row>
    <row r="30" spans="1:12" x14ac:dyDescent="0.25">
      <c r="A30" s="16" t="s">
        <v>73</v>
      </c>
      <c r="B30" s="64" t="s">
        <v>278</v>
      </c>
      <c r="C30" s="83"/>
      <c r="D30" s="67" t="str">
        <f>IF(AND(B30&gt;0,C30&gt;0),IF(C30&gt;'Catégories jumelées'!$B$45,"Trop jeune",IF(C30&lt;=1989,'Catégories jumelées'!$D$71,VLOOKUP(C30,'Catégories jumelées'!$B$37:$F$60,3,FALSE))),"")</f>
        <v/>
      </c>
      <c r="E30" s="83"/>
      <c r="F30" s="64"/>
      <c r="G30" s="64"/>
      <c r="H30" s="64"/>
      <c r="I30" s="66"/>
      <c r="J30" s="66"/>
      <c r="K30" s="68"/>
      <c r="L30" s="68"/>
    </row>
    <row r="31" spans="1:12" x14ac:dyDescent="0.25">
      <c r="A31" s="16" t="s">
        <v>74</v>
      </c>
      <c r="B31" s="64" t="s">
        <v>278</v>
      </c>
      <c r="C31" s="83"/>
      <c r="D31" s="67" t="str">
        <f>IF(AND(B31&gt;0,C31&gt;0),IF(C31&gt;'Catégories jumelées'!$B$45,"Trop jeune",IF(C31&lt;=1989,'Catégories jumelées'!$D$71,VLOOKUP(C31,'Catégories jumelées'!$B$37:$F$60,3,FALSE))),"")</f>
        <v/>
      </c>
      <c r="E31" s="83"/>
      <c r="F31" s="64"/>
      <c r="G31" s="64"/>
      <c r="H31" s="64"/>
      <c r="I31" s="66"/>
      <c r="J31" s="66"/>
      <c r="K31" s="68"/>
      <c r="L31" s="68"/>
    </row>
    <row r="32" spans="1:12" x14ac:dyDescent="0.25">
      <c r="A32" s="16" t="s">
        <v>75</v>
      </c>
      <c r="B32" s="64" t="s">
        <v>278</v>
      </c>
      <c r="C32" s="83"/>
      <c r="D32" s="67" t="str">
        <f>IF(AND(B32&gt;0,C32&gt;0),IF(C32&gt;'Catégories jumelées'!$B$45,"Trop jeune",IF(C32&lt;=1989,'Catégories jumelées'!$D$71,VLOOKUP(C32,'Catégories jumelées'!$B$37:$F$60,3,FALSE))),"")</f>
        <v/>
      </c>
      <c r="E32" s="83"/>
      <c r="F32" s="64"/>
      <c r="G32" s="64"/>
      <c r="H32" s="64"/>
      <c r="I32" s="66"/>
      <c r="J32" s="66"/>
      <c r="K32" s="68"/>
      <c r="L32" s="68"/>
    </row>
    <row r="33" spans="1:12" x14ac:dyDescent="0.25">
      <c r="A33" s="16" t="s">
        <v>76</v>
      </c>
      <c r="B33" s="64" t="s">
        <v>278</v>
      </c>
      <c r="C33" s="83"/>
      <c r="D33" s="67" t="str">
        <f>IF(AND(B33&gt;0,C33&gt;0),IF(C33&gt;'Catégories jumelées'!$B$45,"Trop jeune",IF(C33&lt;=1989,'Catégories jumelées'!$D$71,VLOOKUP(C33,'Catégories jumelées'!$B$37:$F$60,3,FALSE))),"")</f>
        <v/>
      </c>
      <c r="E33" s="83"/>
      <c r="F33" s="64"/>
      <c r="G33" s="64"/>
      <c r="H33" s="64"/>
      <c r="I33" s="66"/>
      <c r="J33" s="66"/>
      <c r="K33" s="68"/>
      <c r="L33" s="68"/>
    </row>
    <row r="34" spans="1:12" x14ac:dyDescent="0.25">
      <c r="A34" s="16" t="s">
        <v>77</v>
      </c>
      <c r="B34" s="64" t="s">
        <v>278</v>
      </c>
      <c r="C34" s="83"/>
      <c r="D34" s="67" t="str">
        <f>IF(AND(B34&gt;0,C34&gt;0),IF(C34&gt;'Catégories jumelées'!$B$45,"Trop jeune",IF(C34&lt;=1989,'Catégories jumelées'!$D$71,VLOOKUP(C34,'Catégories jumelées'!$B$37:$F$60,3,FALSE))),"")</f>
        <v/>
      </c>
      <c r="E34" s="83"/>
      <c r="F34" s="64"/>
      <c r="G34" s="64"/>
      <c r="H34" s="64"/>
      <c r="I34" s="66"/>
      <c r="J34" s="66"/>
      <c r="K34" s="68"/>
      <c r="L34" s="68"/>
    </row>
    <row r="35" spans="1:12" x14ac:dyDescent="0.25">
      <c r="A35" s="16" t="s">
        <v>78</v>
      </c>
      <c r="B35" s="64" t="s">
        <v>278</v>
      </c>
      <c r="C35" s="83"/>
      <c r="D35" s="67" t="str">
        <f>IF(AND(B35&gt;0,C35&gt;0),IF(C35&gt;'Catégories jumelées'!$B$45,"Trop jeune",IF(C35&lt;=1989,'Catégories jumelées'!$D$71,VLOOKUP(C35,'Catégories jumelées'!$B$37:$F$60,3,FALSE))),"")</f>
        <v/>
      </c>
      <c r="E35" s="83"/>
      <c r="F35" s="64"/>
      <c r="G35" s="64"/>
      <c r="H35" s="64"/>
      <c r="I35" s="66"/>
      <c r="J35" s="66"/>
      <c r="K35" s="68"/>
      <c r="L35" s="68"/>
    </row>
    <row r="36" spans="1:12" x14ac:dyDescent="0.25">
      <c r="A36" s="16" t="s">
        <v>79</v>
      </c>
      <c r="B36" s="64" t="s">
        <v>278</v>
      </c>
      <c r="C36" s="83"/>
      <c r="D36" s="67" t="str">
        <f>IF(AND(B36&gt;0,C36&gt;0),IF(C36&gt;'Catégories jumelées'!$B$45,"Trop jeune",IF(C36&lt;=1989,'Catégories jumelées'!$D$71,VLOOKUP(C36,'Catégories jumelées'!$B$37:$F$60,3,FALSE))),"")</f>
        <v/>
      </c>
      <c r="E36" s="83"/>
      <c r="F36" s="64"/>
      <c r="G36" s="64"/>
      <c r="H36" s="64"/>
      <c r="I36" s="66"/>
      <c r="J36" s="66"/>
      <c r="K36" s="68"/>
      <c r="L36" s="68"/>
    </row>
    <row r="37" spans="1:12" x14ac:dyDescent="0.25">
      <c r="A37" s="16" t="s">
        <v>80</v>
      </c>
      <c r="B37" s="64" t="s">
        <v>278</v>
      </c>
      <c r="C37" s="83"/>
      <c r="D37" s="67" t="str">
        <f>IF(AND(B37&gt;0,C37&gt;0),IF(C37&gt;'Catégories jumelées'!$B$45,"Trop jeune",IF(C37&lt;=1989,'Catégories jumelées'!$D$71,VLOOKUP(C37,'Catégories jumelées'!$B$37:$F$60,3,FALSE))),"")</f>
        <v/>
      </c>
      <c r="E37" s="83"/>
      <c r="F37" s="64"/>
      <c r="G37" s="64"/>
      <c r="H37" s="64"/>
      <c r="I37" s="66"/>
      <c r="J37" s="66"/>
      <c r="K37" s="68"/>
      <c r="L37" s="68"/>
    </row>
    <row r="38" spans="1:12" x14ac:dyDescent="0.25">
      <c r="A38" s="16" t="s">
        <v>81</v>
      </c>
      <c r="B38" s="64" t="s">
        <v>278</v>
      </c>
      <c r="C38" s="83"/>
      <c r="D38" s="67" t="str">
        <f>IF(AND(B38&gt;0,C38&gt;0),IF(C38&gt;'Catégories jumelées'!$B$45,"Trop jeune",IF(C38&lt;=1989,'Catégories jumelées'!$D$71,VLOOKUP(C38,'Catégories jumelées'!$B$37:$F$60,3,FALSE))),"")</f>
        <v/>
      </c>
      <c r="E38" s="83"/>
      <c r="F38" s="64"/>
      <c r="G38" s="64"/>
      <c r="H38" s="64"/>
      <c r="I38" s="66"/>
      <c r="J38" s="66"/>
      <c r="K38" s="68"/>
      <c r="L38" s="68"/>
    </row>
    <row r="39" spans="1:12" x14ac:dyDescent="0.25">
      <c r="A39" s="16" t="s">
        <v>82</v>
      </c>
      <c r="B39" s="64" t="s">
        <v>278</v>
      </c>
      <c r="C39" s="83"/>
      <c r="D39" s="67" t="str">
        <f>IF(AND(B39&gt;0,C39&gt;0),IF(C39&gt;'Catégories jumelées'!$B$45,"Trop jeune",IF(C39&lt;=1989,'Catégories jumelées'!$D$71,VLOOKUP(C39,'Catégories jumelées'!$B$37:$F$60,3,FALSE))),"")</f>
        <v/>
      </c>
      <c r="E39" s="83"/>
      <c r="F39" s="64"/>
      <c r="G39" s="64"/>
      <c r="H39" s="64"/>
      <c r="I39" s="66"/>
      <c r="J39" s="66"/>
      <c r="K39" s="68"/>
      <c r="L39" s="68"/>
    </row>
    <row r="40" spans="1:12" x14ac:dyDescent="0.25">
      <c r="A40" s="16" t="s">
        <v>83</v>
      </c>
      <c r="B40" s="64" t="s">
        <v>278</v>
      </c>
      <c r="C40" s="83"/>
      <c r="D40" s="67" t="str">
        <f>IF(AND(B40&gt;0,C40&gt;0),IF(C40&gt;'Catégories jumelées'!$B$45,"Trop jeune",IF(C40&lt;=1989,'Catégories jumelées'!$D$71,VLOOKUP(C40,'Catégories jumelées'!$B$37:$F$60,3,FALSE))),"")</f>
        <v/>
      </c>
      <c r="E40" s="83"/>
      <c r="F40" s="64"/>
      <c r="G40" s="64"/>
      <c r="H40" s="64"/>
      <c r="I40" s="66"/>
      <c r="J40" s="66"/>
      <c r="K40" s="68"/>
      <c r="L40" s="68"/>
    </row>
    <row r="41" spans="1:12" x14ac:dyDescent="0.25">
      <c r="A41" s="16" t="s">
        <v>84</v>
      </c>
      <c r="B41" s="64" t="s">
        <v>278</v>
      </c>
      <c r="C41" s="83"/>
      <c r="D41" s="67" t="str">
        <f>IF(AND(B41&gt;0,C41&gt;0),IF(C41&gt;'Catégories jumelées'!$B$45,"Trop jeune",IF(C41&lt;=1989,'Catégories jumelées'!$D$71,VLOOKUP(C41,'Catégories jumelées'!$B$37:$F$60,3,FALSE))),"")</f>
        <v/>
      </c>
      <c r="E41" s="83"/>
      <c r="F41" s="64"/>
      <c r="G41" s="64"/>
      <c r="H41" s="64"/>
      <c r="I41" s="66"/>
      <c r="J41" s="66"/>
      <c r="K41" s="68"/>
      <c r="L41" s="68"/>
    </row>
    <row r="42" spans="1:12" x14ac:dyDescent="0.25">
      <c r="A42" s="16" t="s">
        <v>85</v>
      </c>
      <c r="B42" s="64" t="s">
        <v>278</v>
      </c>
      <c r="C42" s="83"/>
      <c r="D42" s="67" t="str">
        <f>IF(AND(B42&gt;0,C42&gt;0),IF(C42&gt;'Catégories jumelées'!$B$45,"Trop jeune",IF(C42&lt;=1989,'Catégories jumelées'!$D$71,VLOOKUP(C42,'Catégories jumelées'!$B$37:$F$60,3,FALSE))),"")</f>
        <v/>
      </c>
      <c r="E42" s="83"/>
      <c r="F42" s="64"/>
      <c r="G42" s="64"/>
      <c r="H42" s="64"/>
      <c r="I42" s="66"/>
      <c r="J42" s="66"/>
      <c r="K42" s="68"/>
      <c r="L42" s="68"/>
    </row>
    <row r="43" spans="1:12" x14ac:dyDescent="0.25">
      <c r="A43" s="16" t="s">
        <v>86</v>
      </c>
      <c r="B43" s="64" t="s">
        <v>278</v>
      </c>
      <c r="C43" s="83"/>
      <c r="D43" s="67" t="str">
        <f>IF(AND(B43&gt;0,C43&gt;0),IF(C43&gt;'Catégories jumelées'!$B$45,"Trop jeune",IF(C43&lt;=1989,'Catégories jumelées'!$D$71,VLOOKUP(C43,'Catégories jumelées'!$B$37:$F$60,3,FALSE))),"")</f>
        <v/>
      </c>
      <c r="E43" s="83"/>
      <c r="F43" s="64"/>
      <c r="G43" s="64"/>
      <c r="H43" s="64"/>
      <c r="I43" s="66"/>
      <c r="J43" s="66"/>
      <c r="K43" s="68"/>
      <c r="L43" s="68"/>
    </row>
    <row r="44" spans="1:12" x14ac:dyDescent="0.25">
      <c r="A44" s="16" t="s">
        <v>87</v>
      </c>
      <c r="B44" s="64" t="s">
        <v>278</v>
      </c>
      <c r="C44" s="83"/>
      <c r="D44" s="67" t="str">
        <f>IF(AND(B44&gt;0,C44&gt;0),IF(C44&gt;'Catégories jumelées'!$B$45,"Trop jeune",IF(C44&lt;=1989,'Catégories jumelées'!$D$71,VLOOKUP(C44,'Catégories jumelées'!$B$37:$F$60,3,FALSE))),"")</f>
        <v/>
      </c>
      <c r="E44" s="83"/>
      <c r="F44" s="64"/>
      <c r="G44" s="64"/>
      <c r="H44" s="64"/>
      <c r="I44" s="66"/>
      <c r="J44" s="66"/>
      <c r="K44" s="68"/>
      <c r="L44" s="68"/>
    </row>
    <row r="45" spans="1:12" x14ac:dyDescent="0.25">
      <c r="A45" s="16" t="s">
        <v>88</v>
      </c>
      <c r="B45" s="64" t="s">
        <v>278</v>
      </c>
      <c r="C45" s="83"/>
      <c r="D45" s="67" t="str">
        <f>IF(AND(B45&gt;0,C45&gt;0),IF(C45&gt;'Catégories jumelées'!$B$45,"Trop jeune",IF(C45&lt;=1989,'Catégories jumelées'!$D$71,VLOOKUP(C45,'Catégories jumelées'!$B$37:$F$60,3,FALSE))),"")</f>
        <v/>
      </c>
      <c r="E45" s="83"/>
      <c r="F45" s="64"/>
      <c r="G45" s="64"/>
      <c r="H45" s="64"/>
      <c r="I45" s="66"/>
      <c r="J45" s="66"/>
      <c r="K45" s="68"/>
      <c r="L45" s="68"/>
    </row>
    <row r="46" spans="1:12" x14ac:dyDescent="0.25">
      <c r="A46" s="16" t="s">
        <v>89</v>
      </c>
      <c r="B46" s="64" t="s">
        <v>278</v>
      </c>
      <c r="C46" s="83"/>
      <c r="D46" s="67" t="str">
        <f>IF(AND(B46&gt;0,C46&gt;0),IF(C46&gt;'Catégories jumelées'!$B$45,"Trop jeune",IF(C46&lt;=1989,'Catégories jumelées'!$D$71,VLOOKUP(C46,'Catégories jumelées'!$B$37:$F$60,3,FALSE))),"")</f>
        <v/>
      </c>
      <c r="E46" s="83"/>
      <c r="F46" s="64"/>
      <c r="G46" s="64"/>
      <c r="H46" s="64"/>
      <c r="I46" s="66"/>
      <c r="J46" s="66"/>
      <c r="K46" s="68"/>
      <c r="L46" s="68"/>
    </row>
    <row r="47" spans="1:12" x14ac:dyDescent="0.25">
      <c r="A47" s="16" t="s">
        <v>90</v>
      </c>
      <c r="B47" s="64" t="s">
        <v>278</v>
      </c>
      <c r="C47" s="83"/>
      <c r="D47" s="67" t="str">
        <f>IF(AND(B47&gt;0,C47&gt;0),IF(C47&gt;'Catégories jumelées'!$B$45,"Trop jeune",IF(C47&lt;=1989,'Catégories jumelées'!$D$71,VLOOKUP(C47,'Catégories jumelées'!$B$37:$F$60,3,FALSE))),"")</f>
        <v/>
      </c>
      <c r="E47" s="83"/>
      <c r="F47" s="64"/>
      <c r="G47" s="64"/>
      <c r="H47" s="64"/>
      <c r="I47" s="66"/>
      <c r="J47" s="66"/>
      <c r="K47" s="68"/>
      <c r="L47" s="68"/>
    </row>
    <row r="48" spans="1:12" x14ac:dyDescent="0.25">
      <c r="A48" s="16" t="s">
        <v>91</v>
      </c>
      <c r="B48" s="64" t="s">
        <v>278</v>
      </c>
      <c r="C48" s="83"/>
      <c r="D48" s="67" t="str">
        <f>IF(AND(B48&gt;0,C48&gt;0),IF(C48&gt;'Catégories jumelées'!$B$45,"Trop jeune",IF(C48&lt;=1989,'Catégories jumelées'!$D$71,VLOOKUP(C48,'Catégories jumelées'!$B$37:$F$60,3,FALSE))),"")</f>
        <v/>
      </c>
      <c r="E48" s="83"/>
      <c r="F48" s="64"/>
      <c r="G48" s="64"/>
      <c r="H48" s="64"/>
      <c r="I48" s="66"/>
      <c r="J48" s="66"/>
      <c r="K48" s="68"/>
      <c r="L48" s="68"/>
    </row>
    <row r="49" spans="1:12" x14ac:dyDescent="0.25">
      <c r="A49" s="16" t="s">
        <v>92</v>
      </c>
      <c r="B49" s="64" t="s">
        <v>278</v>
      </c>
      <c r="C49" s="83"/>
      <c r="D49" s="67" t="str">
        <f>IF(AND(B49&gt;0,C49&gt;0),IF(C49&gt;'Catégories jumelées'!$B$45,"Trop jeune",IF(C49&lt;=1989,'Catégories jumelées'!$D$71,VLOOKUP(C49,'Catégories jumelées'!$B$37:$F$60,3,FALSE))),"")</f>
        <v/>
      </c>
      <c r="E49" s="83"/>
      <c r="F49" s="64"/>
      <c r="G49" s="64"/>
      <c r="H49" s="64"/>
      <c r="I49" s="66"/>
      <c r="J49" s="66"/>
      <c r="K49" s="68"/>
      <c r="L49" s="68"/>
    </row>
    <row r="50" spans="1:12" x14ac:dyDescent="0.25">
      <c r="A50" s="16" t="s">
        <v>93</v>
      </c>
      <c r="B50" s="64" t="s">
        <v>278</v>
      </c>
      <c r="C50" s="83"/>
      <c r="D50" s="67" t="str">
        <f>IF(AND(B50&gt;0,C50&gt;0),IF(C50&gt;'Catégories jumelées'!$B$45,"Trop jeune",IF(C50&lt;=1989,'Catégories jumelées'!$D$71,VLOOKUP(C50,'Catégories jumelées'!$B$37:$F$60,3,FALSE))),"")</f>
        <v/>
      </c>
      <c r="E50" s="83"/>
      <c r="F50" s="64"/>
      <c r="G50" s="64"/>
      <c r="H50" s="64"/>
      <c r="I50" s="66"/>
      <c r="J50" s="66"/>
      <c r="K50" s="68"/>
      <c r="L50" s="68"/>
    </row>
    <row r="51" spans="1:12" x14ac:dyDescent="0.25">
      <c r="A51" s="16" t="s">
        <v>94</v>
      </c>
      <c r="B51" s="64" t="s">
        <v>278</v>
      </c>
      <c r="C51" s="83"/>
      <c r="D51" s="67" t="str">
        <f>IF(AND(B51&gt;0,C51&gt;0),IF(C51&gt;'Catégories jumelées'!$B$45,"Trop jeune",IF(C51&lt;=1989,'Catégories jumelées'!$D$71,VLOOKUP(C51,'Catégories jumelées'!$B$37:$F$60,3,FALSE))),"")</f>
        <v/>
      </c>
      <c r="E51" s="83"/>
      <c r="F51" s="64"/>
      <c r="G51" s="64"/>
      <c r="H51" s="64"/>
      <c r="I51" s="66"/>
      <c r="J51" s="66"/>
      <c r="K51" s="68"/>
      <c r="L51" s="68"/>
    </row>
    <row r="52" spans="1:12" x14ac:dyDescent="0.25">
      <c r="A52" s="16" t="s">
        <v>95</v>
      </c>
      <c r="B52" s="64" t="s">
        <v>278</v>
      </c>
      <c r="C52" s="83"/>
      <c r="D52" s="67" t="str">
        <f>IF(AND(B52&gt;0,C52&gt;0),IF(C52&gt;'Catégories jumelées'!$B$45,"Trop jeune",IF(C52&lt;=1989,'Catégories jumelées'!$D$71,VLOOKUP(C52,'Catégories jumelées'!$B$37:$F$60,3,FALSE))),"")</f>
        <v/>
      </c>
      <c r="E52" s="83"/>
      <c r="F52" s="64"/>
      <c r="G52" s="64"/>
      <c r="H52" s="64"/>
      <c r="I52" s="66"/>
      <c r="J52" s="66"/>
      <c r="K52" s="68"/>
      <c r="L52" s="68"/>
    </row>
    <row r="53" spans="1:12" x14ac:dyDescent="0.25">
      <c r="A53" s="16" t="s">
        <v>96</v>
      </c>
      <c r="B53" s="64" t="s">
        <v>278</v>
      </c>
      <c r="C53" s="83"/>
      <c r="D53" s="67" t="str">
        <f>IF(AND(B53&gt;0,C53&gt;0),IF(C53&gt;'Catégories jumelées'!$B$45,"Trop jeune",IF(C53&lt;=1989,'Catégories jumelées'!$D$71,VLOOKUP(C53,'Catégories jumelées'!$B$37:$F$60,3,FALSE))),"")</f>
        <v/>
      </c>
      <c r="E53" s="83"/>
      <c r="F53" s="64"/>
      <c r="G53" s="64"/>
      <c r="H53" s="64"/>
      <c r="I53" s="66"/>
      <c r="J53" s="66"/>
      <c r="K53" s="68"/>
      <c r="L53" s="68"/>
    </row>
    <row r="54" spans="1:12" x14ac:dyDescent="0.25">
      <c r="A54" s="16" t="s">
        <v>97</v>
      </c>
      <c r="B54" s="64" t="s">
        <v>278</v>
      </c>
      <c r="C54" s="83"/>
      <c r="D54" s="67" t="str">
        <f>IF(AND(B54&gt;0,C54&gt;0),IF(C54&gt;'Catégories jumelées'!$B$45,"Trop jeune",IF(C54&lt;=1989,'Catégories jumelées'!$D$71,VLOOKUP(C54,'Catégories jumelées'!$B$37:$F$60,3,FALSE))),"")</f>
        <v/>
      </c>
      <c r="E54" s="83"/>
      <c r="F54" s="64"/>
      <c r="G54" s="64"/>
      <c r="H54" s="64"/>
      <c r="I54" s="66"/>
      <c r="J54" s="66"/>
      <c r="K54" s="68"/>
      <c r="L54" s="68"/>
    </row>
    <row r="55" spans="1:12" x14ac:dyDescent="0.25">
      <c r="A55" s="16" t="s">
        <v>98</v>
      </c>
      <c r="B55" s="64" t="s">
        <v>278</v>
      </c>
      <c r="C55" s="83"/>
      <c r="D55" s="67" t="str">
        <f>IF(AND(B55&gt;0,C55&gt;0),IF(C55&gt;'Catégories jumelées'!$B$45,"Trop jeune",IF(C55&lt;=1989,'Catégories jumelées'!$D$71,VLOOKUP(C55,'Catégories jumelées'!$B$37:$F$60,3,FALSE))),"")</f>
        <v/>
      </c>
      <c r="E55" s="83"/>
      <c r="F55" s="64"/>
      <c r="G55" s="64"/>
      <c r="H55" s="64"/>
      <c r="I55" s="66"/>
      <c r="J55" s="66"/>
      <c r="K55" s="68"/>
      <c r="L55" s="68"/>
    </row>
    <row r="56" spans="1:12" x14ac:dyDescent="0.25">
      <c r="A56" s="16" t="s">
        <v>99</v>
      </c>
      <c r="B56" s="64" t="s">
        <v>278</v>
      </c>
      <c r="C56" s="83"/>
      <c r="D56" s="67" t="str">
        <f>IF(AND(B56&gt;0,C56&gt;0),IF(C56&gt;'Catégories jumelées'!$B$45,"Trop jeune",IF(C56&lt;=1989,'Catégories jumelées'!$D$71,VLOOKUP(C56,'Catégories jumelées'!$B$37:$F$60,3,FALSE))),"")</f>
        <v/>
      </c>
      <c r="E56" s="83"/>
      <c r="F56" s="64"/>
      <c r="G56" s="64"/>
      <c r="H56" s="64"/>
      <c r="I56" s="66"/>
      <c r="J56" s="66"/>
      <c r="K56" s="68"/>
      <c r="L56" s="68"/>
    </row>
    <row r="57" spans="1:12" x14ac:dyDescent="0.25">
      <c r="A57" s="16" t="s">
        <v>100</v>
      </c>
      <c r="B57" s="64" t="s">
        <v>278</v>
      </c>
      <c r="C57" s="83"/>
      <c r="D57" s="67" t="str">
        <f>IF(AND(B57&gt;0,C57&gt;0),IF(C57&gt;'Catégories jumelées'!$B$45,"Trop jeune",IF(C57&lt;=1989,'Catégories jumelées'!$D$71,VLOOKUP(C57,'Catégories jumelées'!$B$37:$F$60,3,FALSE))),"")</f>
        <v/>
      </c>
      <c r="E57" s="83"/>
      <c r="F57" s="64"/>
      <c r="G57" s="64"/>
      <c r="H57" s="64"/>
      <c r="I57" s="66"/>
      <c r="J57" s="66"/>
      <c r="K57" s="68"/>
      <c r="L57" s="68"/>
    </row>
    <row r="58" spans="1:12" x14ac:dyDescent="0.25">
      <c r="A58" s="16" t="s">
        <v>101</v>
      </c>
      <c r="B58" s="64" t="s">
        <v>278</v>
      </c>
      <c r="C58" s="83"/>
      <c r="D58" s="67" t="str">
        <f>IF(AND(B58&gt;0,C58&gt;0),IF(C58&gt;'Catégories jumelées'!$B$45,"Trop jeune",IF(C58&lt;=1989,'Catégories jumelées'!$D$71,VLOOKUP(C58,'Catégories jumelées'!$B$37:$F$60,3,FALSE))),"")</f>
        <v/>
      </c>
      <c r="E58" s="83"/>
      <c r="F58" s="64"/>
      <c r="G58" s="64"/>
      <c r="H58" s="64"/>
      <c r="I58" s="66"/>
      <c r="J58" s="66"/>
      <c r="K58" s="68"/>
      <c r="L58" s="68"/>
    </row>
    <row r="59" spans="1:12" x14ac:dyDescent="0.25">
      <c r="A59" s="16" t="s">
        <v>102</v>
      </c>
      <c r="B59" s="64" t="s">
        <v>278</v>
      </c>
      <c r="C59" s="83"/>
      <c r="D59" s="67" t="str">
        <f>IF(AND(B59&gt;0,C59&gt;0),IF(C59&gt;'Catégories jumelées'!$B$45,"Trop jeune",IF(C59&lt;=1989,'Catégories jumelées'!$D$71,VLOOKUP(C59,'Catégories jumelées'!$B$37:$F$60,3,FALSE))),"")</f>
        <v/>
      </c>
      <c r="E59" s="83"/>
      <c r="F59" s="64"/>
      <c r="G59" s="64"/>
      <c r="H59" s="64"/>
      <c r="I59" s="66"/>
      <c r="J59" s="66"/>
      <c r="K59" s="68"/>
      <c r="L59" s="68"/>
    </row>
    <row r="60" spans="1:12" x14ac:dyDescent="0.25">
      <c r="A60" s="16" t="s">
        <v>103</v>
      </c>
      <c r="B60" s="64" t="s">
        <v>278</v>
      </c>
      <c r="C60" s="83"/>
      <c r="D60" s="67" t="str">
        <f>IF(AND(B60&gt;0,C60&gt;0),IF(C60&gt;'Catégories jumelées'!$B$45,"Trop jeune",IF(C60&lt;=1989,'Catégories jumelées'!$D$71,VLOOKUP(C60,'Catégories jumelées'!$B$37:$F$60,3,FALSE))),"")</f>
        <v/>
      </c>
      <c r="E60" s="83"/>
      <c r="F60" s="64"/>
      <c r="G60" s="64"/>
      <c r="H60" s="64"/>
      <c r="I60" s="66"/>
      <c r="J60" s="66"/>
      <c r="K60" s="68"/>
      <c r="L60" s="68"/>
    </row>
    <row r="61" spans="1:12" x14ac:dyDescent="0.25">
      <c r="A61" s="16" t="s">
        <v>104</v>
      </c>
      <c r="B61" s="64" t="s">
        <v>278</v>
      </c>
      <c r="C61" s="83"/>
      <c r="D61" s="67" t="str">
        <f>IF(AND(B61&gt;0,C61&gt;0),IF(C61&gt;'Catégories jumelées'!$B$45,"Trop jeune",IF(C61&lt;=1989,'Catégories jumelées'!$D$71,VLOOKUP(C61,'Catégories jumelées'!$B$37:$F$60,3,FALSE))),"")</f>
        <v/>
      </c>
      <c r="E61" s="83"/>
      <c r="F61" s="64"/>
      <c r="G61" s="64"/>
      <c r="H61" s="64"/>
      <c r="I61" s="66"/>
      <c r="J61" s="66"/>
      <c r="K61" s="68"/>
      <c r="L61" s="68"/>
    </row>
    <row r="62" spans="1:12" x14ac:dyDescent="0.25">
      <c r="A62" s="16" t="s">
        <v>105</v>
      </c>
      <c r="B62" s="64" t="s">
        <v>278</v>
      </c>
      <c r="C62" s="83"/>
      <c r="D62" s="67" t="str">
        <f>IF(AND(B62&gt;0,C62&gt;0),IF(C62&gt;'Catégories jumelées'!$B$45,"Trop jeune",IF(C62&lt;=1989,'Catégories jumelées'!$D$71,VLOOKUP(C62,'Catégories jumelées'!$B$37:$F$60,3,FALSE))),"")</f>
        <v/>
      </c>
      <c r="E62" s="83"/>
      <c r="F62" s="64"/>
      <c r="G62" s="64"/>
      <c r="H62" s="64"/>
      <c r="I62" s="66"/>
      <c r="J62" s="66"/>
      <c r="K62" s="68"/>
      <c r="L62" s="68"/>
    </row>
    <row r="63" spans="1:12" x14ac:dyDescent="0.25">
      <c r="A63" s="16" t="s">
        <v>106</v>
      </c>
      <c r="B63" s="64" t="s">
        <v>278</v>
      </c>
      <c r="C63" s="83"/>
      <c r="D63" s="67" t="str">
        <f>IF(AND(B63&gt;0,C63&gt;0),IF(C63&gt;'Catégories jumelées'!$B$45,"Trop jeune",IF(C63&lt;=1989,'Catégories jumelées'!$D$71,VLOOKUP(C63,'Catégories jumelées'!$B$37:$F$60,3,FALSE))),"")</f>
        <v/>
      </c>
      <c r="E63" s="83"/>
      <c r="F63" s="64"/>
      <c r="G63" s="64"/>
      <c r="H63" s="64"/>
      <c r="I63" s="66"/>
      <c r="J63" s="66"/>
      <c r="K63" s="68"/>
      <c r="L63" s="68"/>
    </row>
    <row r="64" spans="1:12" x14ac:dyDescent="0.25">
      <c r="A64" s="16" t="s">
        <v>107</v>
      </c>
      <c r="B64" s="64" t="s">
        <v>278</v>
      </c>
      <c r="C64" s="83"/>
      <c r="D64" s="67" t="str">
        <f>IF(AND(B64&gt;0,C64&gt;0),IF(C64&gt;'Catégories jumelées'!$B$45,"Trop jeune",IF(C64&lt;=1989,'Catégories jumelées'!$D$71,VLOOKUP(C64,'Catégories jumelées'!$B$37:$F$60,3,FALSE))),"")</f>
        <v/>
      </c>
      <c r="E64" s="83"/>
      <c r="F64" s="64"/>
      <c r="G64" s="64"/>
      <c r="H64" s="64"/>
      <c r="I64" s="66"/>
      <c r="J64" s="66"/>
      <c r="K64" s="68"/>
      <c r="L64" s="68"/>
    </row>
    <row r="65" spans="1:12" x14ac:dyDescent="0.25">
      <c r="A65" s="16" t="s">
        <v>108</v>
      </c>
      <c r="B65" s="64" t="s">
        <v>278</v>
      </c>
      <c r="C65" s="83"/>
      <c r="D65" s="67" t="str">
        <f>IF(AND(B65&gt;0,C65&gt;0),IF(C65&gt;'Catégories jumelées'!$B$45,"Trop jeune",IF(C65&lt;=1989,'Catégories jumelées'!$D$71,VLOOKUP(C65,'Catégories jumelées'!$B$37:$F$60,3,FALSE))),"")</f>
        <v/>
      </c>
      <c r="E65" s="83"/>
      <c r="F65" s="64"/>
      <c r="G65" s="64"/>
      <c r="H65" s="64"/>
      <c r="I65" s="66"/>
      <c r="J65" s="66"/>
      <c r="K65" s="68"/>
      <c r="L65" s="68"/>
    </row>
    <row r="66" spans="1:12" x14ac:dyDescent="0.25">
      <c r="A66" s="16" t="s">
        <v>109</v>
      </c>
      <c r="B66" s="64" t="s">
        <v>278</v>
      </c>
      <c r="C66" s="83"/>
      <c r="D66" s="67" t="str">
        <f>IF(AND(B66&gt;0,C66&gt;0),IF(C66&gt;'Catégories jumelées'!$B$45,"Trop jeune",IF(C66&lt;=1989,'Catégories jumelées'!$D$71,VLOOKUP(C66,'Catégories jumelées'!$B$37:$F$60,3,FALSE))),"")</f>
        <v/>
      </c>
      <c r="E66" s="83"/>
      <c r="F66" s="64"/>
      <c r="G66" s="64"/>
      <c r="H66" s="64"/>
      <c r="I66" s="66"/>
      <c r="J66" s="66"/>
      <c r="K66" s="68"/>
      <c r="L66" s="68"/>
    </row>
    <row r="67" spans="1:12" x14ac:dyDescent="0.25">
      <c r="A67" s="16" t="s">
        <v>110</v>
      </c>
      <c r="B67" s="64" t="s">
        <v>278</v>
      </c>
      <c r="C67" s="83"/>
      <c r="D67" s="67" t="str">
        <f>IF(AND(B67&gt;0,C67&gt;0),IF(C67&gt;'Catégories jumelées'!$B$45,"Trop jeune",IF(C67&lt;=1989,'Catégories jumelées'!$D$71,VLOOKUP(C67,'Catégories jumelées'!$B$37:$F$60,3,FALSE))),"")</f>
        <v/>
      </c>
      <c r="E67" s="83"/>
      <c r="F67" s="64"/>
      <c r="G67" s="64"/>
      <c r="H67" s="64"/>
      <c r="I67" s="66"/>
      <c r="J67" s="66"/>
      <c r="K67" s="68"/>
      <c r="L67" s="68"/>
    </row>
    <row r="68" spans="1:12" x14ac:dyDescent="0.25">
      <c r="A68" s="16" t="s">
        <v>111</v>
      </c>
      <c r="B68" s="64" t="s">
        <v>278</v>
      </c>
      <c r="C68" s="83"/>
      <c r="D68" s="67" t="str">
        <f>IF(AND(B68&gt;0,C68&gt;0),IF(C68&gt;'Catégories jumelées'!$B$45,"Trop jeune",IF(C68&lt;=1989,'Catégories jumelées'!$D$71,VLOOKUP(C68,'Catégories jumelées'!$B$37:$F$60,3,FALSE))),"")</f>
        <v/>
      </c>
      <c r="E68" s="83"/>
      <c r="F68" s="64"/>
      <c r="G68" s="64"/>
      <c r="H68" s="64"/>
      <c r="I68" s="66"/>
      <c r="J68" s="66"/>
      <c r="K68" s="68"/>
      <c r="L68" s="68"/>
    </row>
    <row r="69" spans="1:12" x14ac:dyDescent="0.25">
      <c r="A69" s="16" t="s">
        <v>112</v>
      </c>
      <c r="B69" s="64" t="s">
        <v>278</v>
      </c>
      <c r="C69" s="83"/>
      <c r="D69" s="67" t="str">
        <f>IF(AND(B69&gt;0,C69&gt;0),IF(C69&gt;'Catégories jumelées'!$B$45,"Trop jeune",IF(C69&lt;=1989,'Catégories jumelées'!$D$71,VLOOKUP(C69,'Catégories jumelées'!$B$37:$F$60,3,FALSE))),"")</f>
        <v/>
      </c>
      <c r="E69" s="83"/>
      <c r="F69" s="64"/>
      <c r="G69" s="64"/>
      <c r="H69" s="64"/>
      <c r="I69" s="66"/>
      <c r="J69" s="66"/>
      <c r="K69" s="68"/>
      <c r="L69" s="68"/>
    </row>
    <row r="70" spans="1:12" x14ac:dyDescent="0.25">
      <c r="A70" s="16" t="s">
        <v>113</v>
      </c>
      <c r="B70" s="64" t="s">
        <v>278</v>
      </c>
      <c r="C70" s="83"/>
      <c r="D70" s="67" t="str">
        <f>IF(AND(B70&gt;0,C70&gt;0),IF(C70&gt;'Catégories jumelées'!$B$45,"Trop jeune",IF(C70&lt;=1989,'Catégories jumelées'!$D$71,VLOOKUP(C70,'Catégories jumelées'!$B$37:$F$60,3,FALSE))),"")</f>
        <v/>
      </c>
      <c r="E70" s="83"/>
      <c r="F70" s="64"/>
      <c r="G70" s="64"/>
      <c r="H70" s="64"/>
      <c r="I70" s="66"/>
      <c r="J70" s="66"/>
      <c r="K70" s="68"/>
      <c r="L70" s="68"/>
    </row>
    <row r="71" spans="1:12" x14ac:dyDescent="0.25">
      <c r="A71" s="16" t="s">
        <v>114</v>
      </c>
      <c r="B71" s="64" t="s">
        <v>278</v>
      </c>
      <c r="C71" s="83"/>
      <c r="D71" s="67" t="str">
        <f>IF(AND(B71&gt;0,C71&gt;0),IF(C71&gt;'Catégories jumelées'!$B$45,"Trop jeune",IF(C71&lt;=1989,'Catégories jumelées'!$D$71,VLOOKUP(C71,'Catégories jumelées'!$B$37:$F$60,3,FALSE))),"")</f>
        <v/>
      </c>
      <c r="E71" s="83"/>
      <c r="F71" s="64"/>
      <c r="G71" s="64"/>
      <c r="H71" s="64"/>
      <c r="I71" s="66"/>
      <c r="J71" s="66"/>
      <c r="K71" s="68"/>
      <c r="L71" s="68"/>
    </row>
    <row r="72" spans="1:12" x14ac:dyDescent="0.25">
      <c r="A72" s="16" t="s">
        <v>115</v>
      </c>
      <c r="B72" s="64" t="s">
        <v>278</v>
      </c>
      <c r="C72" s="83"/>
      <c r="D72" s="67" t="str">
        <f>IF(AND(B72&gt;0,C72&gt;0),IF(C72&gt;'Catégories jumelées'!$B$45,"Trop jeune",IF(C72&lt;=1989,'Catégories jumelées'!$D$71,VLOOKUP(C72,'Catégories jumelées'!$B$37:$F$60,3,FALSE))),"")</f>
        <v/>
      </c>
      <c r="E72" s="83"/>
      <c r="F72" s="64"/>
      <c r="G72" s="64"/>
      <c r="H72" s="64"/>
      <c r="I72" s="66"/>
      <c r="J72" s="66"/>
      <c r="K72" s="68"/>
      <c r="L72" s="68"/>
    </row>
    <row r="73" spans="1:12" x14ac:dyDescent="0.25">
      <c r="A73" s="16" t="s">
        <v>116</v>
      </c>
      <c r="B73" s="64" t="s">
        <v>278</v>
      </c>
      <c r="C73" s="83"/>
      <c r="D73" s="67" t="str">
        <f>IF(AND(B73&gt;0,C73&gt;0),IF(C73&gt;'Catégories jumelées'!$B$45,"Trop jeune",IF(C73&lt;=1989,'Catégories jumelées'!$D$71,VLOOKUP(C73,'Catégories jumelées'!$B$37:$F$60,3,FALSE))),"")</f>
        <v/>
      </c>
      <c r="E73" s="83"/>
      <c r="F73" s="64"/>
      <c r="G73" s="64"/>
      <c r="H73" s="64"/>
      <c r="I73" s="66"/>
      <c r="J73" s="66"/>
      <c r="K73" s="68"/>
      <c r="L73" s="68"/>
    </row>
    <row r="74" spans="1:12" ht="5.0999999999999996" customHeight="1" x14ac:dyDescent="0.25"/>
    <row r="75" spans="1:12" ht="9.9499999999999993" customHeight="1" x14ac:dyDescent="0.25">
      <c r="A75" s="23"/>
      <c r="B75" s="23"/>
      <c r="C75" s="23"/>
      <c r="D75" s="23"/>
      <c r="E75" s="23"/>
      <c r="F75" s="23"/>
      <c r="G75" s="23"/>
      <c r="H75" s="23"/>
      <c r="I75" s="23"/>
      <c r="J75" s="23"/>
      <c r="K75" s="23"/>
      <c r="L75" s="23"/>
    </row>
    <row r="76" spans="1:12" ht="15" customHeight="1" x14ac:dyDescent="0.25">
      <c r="A76" s="13" t="s">
        <v>291</v>
      </c>
      <c r="B76" s="20"/>
      <c r="C76" s="81" t="str">
        <f>C2</f>
        <v>Année de</v>
      </c>
      <c r="D76" s="81" t="str">
        <f>D2</f>
        <v>Lic. courses</v>
      </c>
      <c r="E76" s="20"/>
      <c r="F76" s="22"/>
      <c r="G76" s="22"/>
      <c r="H76" s="22"/>
      <c r="I76" s="22"/>
      <c r="J76" s="22"/>
      <c r="K76" s="22"/>
      <c r="L76" s="22"/>
    </row>
    <row r="77" spans="1:12" x14ac:dyDescent="0.25">
      <c r="A77" s="69" t="s">
        <v>54</v>
      </c>
      <c r="B77" s="70" t="str">
        <f>B3</f>
        <v>Type de membre</v>
      </c>
      <c r="C77" s="70" t="str">
        <f t="shared" ref="C77:L77" si="1">C3</f>
        <v>naissance</v>
      </c>
      <c r="D77" s="70" t="str">
        <f t="shared" si="1"/>
        <v>Catég.</v>
      </c>
      <c r="E77" s="70" t="str">
        <f t="shared" si="1"/>
        <v>#PNCE</v>
      </c>
      <c r="F77" s="72" t="str">
        <f t="shared" si="1"/>
        <v>Nom complet</v>
      </c>
      <c r="G77" s="72" t="str">
        <f t="shared" si="1"/>
        <v>Adresse civique personnelle</v>
      </c>
      <c r="H77" s="72" t="str">
        <f t="shared" si="1"/>
        <v>Ville</v>
      </c>
      <c r="I77" s="70" t="str">
        <f t="shared" si="1"/>
        <v>Code postal</v>
      </c>
      <c r="J77" s="70" t="str">
        <f t="shared" si="1"/>
        <v>Téléphone</v>
      </c>
      <c r="K77" s="71" t="str">
        <f t="shared" si="1"/>
        <v>Courriel</v>
      </c>
      <c r="L77" s="72" t="str">
        <f t="shared" si="1"/>
        <v>Notes</v>
      </c>
    </row>
    <row r="78" spans="1:12" x14ac:dyDescent="0.25">
      <c r="A78" s="16" t="s">
        <v>117</v>
      </c>
      <c r="B78" s="64"/>
      <c r="C78" s="83"/>
      <c r="D78" s="67" t="str">
        <f>IF(AND(B78&gt;0,C78&gt;0),IF(C78&gt;'Catégories jumelées'!$B$37,"Trop jeune",IF(C78&lt;=1989,'Catégories jumelées'!$D$71,VLOOKUP(C78,'Catégories jumelées'!$B$37:$F$60,3,FALSE))),"")</f>
        <v/>
      </c>
      <c r="E78" s="66"/>
      <c r="F78" s="64"/>
      <c r="G78" s="64"/>
      <c r="H78" s="64"/>
      <c r="I78" s="66"/>
      <c r="J78" s="66"/>
      <c r="K78" s="68"/>
      <c r="L78" s="68"/>
    </row>
    <row r="79" spans="1:12" x14ac:dyDescent="0.25">
      <c r="A79" s="16" t="s">
        <v>118</v>
      </c>
      <c r="B79" s="64"/>
      <c r="C79" s="83"/>
      <c r="D79" s="67" t="str">
        <f>IF(AND(B79&gt;0,C79&gt;0),IF(C79&gt;'Catégories jumelées'!$B$37,"Trop jeune",IF(C79&lt;=1989,'Catégories jumelées'!$D$71,VLOOKUP(C79,'Catégories jumelées'!$B$37:$F$60,3,FALSE))),"")</f>
        <v/>
      </c>
      <c r="E79" s="66"/>
      <c r="F79" s="64"/>
      <c r="G79" s="64"/>
      <c r="H79" s="64"/>
      <c r="I79" s="66"/>
      <c r="J79" s="66"/>
      <c r="K79" s="68"/>
      <c r="L79" s="68"/>
    </row>
    <row r="80" spans="1:12" x14ac:dyDescent="0.25">
      <c r="A80" s="16" t="s">
        <v>119</v>
      </c>
      <c r="B80" s="64"/>
      <c r="C80" s="83"/>
      <c r="D80" s="67" t="str">
        <f>IF(AND(B80&gt;0,C80&gt;0),IF(C80&gt;'Catégories jumelées'!$B$37,"Trop jeune",IF(C80&lt;=1989,'Catégories jumelées'!$D$71,VLOOKUP(C80,'Catégories jumelées'!$B$37:$F$60,3,FALSE))),"")</f>
        <v/>
      </c>
      <c r="E80" s="66"/>
      <c r="F80" s="64"/>
      <c r="G80" s="64"/>
      <c r="H80" s="64"/>
      <c r="I80" s="66"/>
      <c r="J80" s="66"/>
      <c r="K80" s="68"/>
      <c r="L80" s="68"/>
    </row>
    <row r="81" spans="1:12" x14ac:dyDescent="0.25">
      <c r="A81" s="16" t="s">
        <v>120</v>
      </c>
      <c r="B81" s="64"/>
      <c r="C81" s="83"/>
      <c r="D81" s="67" t="str">
        <f>IF(AND(B81&gt;0,C81&gt;0),IF(C81&gt;'Catégories jumelées'!$B$37,"Trop jeune",IF(C81&lt;=1989,'Catégories jumelées'!$D$71,VLOOKUP(C81,'Catégories jumelées'!$B$37:$F$60,3,FALSE))),"")</f>
        <v/>
      </c>
      <c r="E81" s="66"/>
      <c r="F81" s="64"/>
      <c r="G81" s="64"/>
      <c r="H81" s="64"/>
      <c r="I81" s="66"/>
      <c r="J81" s="66"/>
      <c r="K81" s="68"/>
      <c r="L81" s="68"/>
    </row>
    <row r="82" spans="1:12" x14ac:dyDescent="0.25">
      <c r="A82" s="16" t="s">
        <v>121</v>
      </c>
      <c r="B82" s="64"/>
      <c r="C82" s="83"/>
      <c r="D82" s="67" t="str">
        <f>IF(AND(B82&gt;0,C82&gt;0),IF(C82&gt;'Catégories jumelées'!$B$37,"Trop jeune",IF(C82&lt;=1989,'Catégories jumelées'!$D$71,VLOOKUP(C82,'Catégories jumelées'!$B$37:$F$60,3,FALSE))),"")</f>
        <v/>
      </c>
      <c r="E82" s="66"/>
      <c r="F82" s="64"/>
      <c r="G82" s="64"/>
      <c r="H82" s="64"/>
      <c r="I82" s="66"/>
      <c r="J82" s="66"/>
      <c r="K82" s="68"/>
      <c r="L82" s="68"/>
    </row>
    <row r="83" spans="1:12" x14ac:dyDescent="0.25">
      <c r="A83" s="16" t="s">
        <v>122</v>
      </c>
      <c r="B83" s="64"/>
      <c r="C83" s="83"/>
      <c r="D83" s="67" t="str">
        <f>IF(AND(B83&gt;0,C83&gt;0),IF(C83&gt;'Catégories jumelées'!$B$37,"Trop jeune",IF(C83&lt;=1989,'Catégories jumelées'!$D$71,VLOOKUP(C83,'Catégories jumelées'!$B$37:$F$60,3,FALSE))),"")</f>
        <v/>
      </c>
      <c r="E83" s="66"/>
      <c r="F83" s="64"/>
      <c r="G83" s="64"/>
      <c r="H83" s="64"/>
      <c r="I83" s="66"/>
      <c r="J83" s="66"/>
      <c r="K83" s="68"/>
      <c r="L83" s="68"/>
    </row>
    <row r="84" spans="1:12" x14ac:dyDescent="0.25">
      <c r="A84" s="16" t="s">
        <v>123</v>
      </c>
      <c r="B84" s="64"/>
      <c r="C84" s="83"/>
      <c r="D84" s="67" t="str">
        <f>IF(AND(B84&gt;0,C84&gt;0),IF(C84&gt;'Catégories jumelées'!$B$37,"Trop jeune",IF(C84&lt;=1989,'Catégories jumelées'!$D$71,VLOOKUP(C84,'Catégories jumelées'!$B$37:$F$60,3,FALSE))),"")</f>
        <v/>
      </c>
      <c r="E84" s="66"/>
      <c r="F84" s="64"/>
      <c r="G84" s="64"/>
      <c r="H84" s="64"/>
      <c r="I84" s="66"/>
      <c r="J84" s="66"/>
      <c r="K84" s="68"/>
      <c r="L84" s="68"/>
    </row>
    <row r="85" spans="1:12" x14ac:dyDescent="0.25">
      <c r="A85" s="16" t="s">
        <v>124</v>
      </c>
      <c r="B85" s="64"/>
      <c r="C85" s="83"/>
      <c r="D85" s="67" t="str">
        <f>IF(AND(B85&gt;0,C85&gt;0),IF(C85&gt;'Catégories jumelées'!$B$37,"Trop jeune",IF(C85&lt;=1989,'Catégories jumelées'!$D$71,VLOOKUP(C85,'Catégories jumelées'!$B$37:$F$60,3,FALSE))),"")</f>
        <v/>
      </c>
      <c r="E85" s="66"/>
      <c r="F85" s="64"/>
      <c r="G85" s="64"/>
      <c r="H85" s="64"/>
      <c r="I85" s="66"/>
      <c r="J85" s="66"/>
      <c r="K85" s="68"/>
      <c r="L85" s="68"/>
    </row>
    <row r="86" spans="1:12" x14ac:dyDescent="0.25">
      <c r="A86" s="16" t="s">
        <v>125</v>
      </c>
      <c r="B86" s="64"/>
      <c r="C86" s="83"/>
      <c r="D86" s="67" t="str">
        <f>IF(AND(B86&gt;0,C86&gt;0),IF(C86&gt;'Catégories jumelées'!$B$37,"Trop jeune",IF(C86&lt;=1989,'Catégories jumelées'!$D$71,VLOOKUP(C86,'Catégories jumelées'!$B$37:$F$60,3,FALSE))),"")</f>
        <v/>
      </c>
      <c r="E86" s="66"/>
      <c r="F86" s="64"/>
      <c r="G86" s="64"/>
      <c r="H86" s="64"/>
      <c r="I86" s="66"/>
      <c r="J86" s="66"/>
      <c r="K86" s="68"/>
      <c r="L86" s="68"/>
    </row>
    <row r="87" spans="1:12" x14ac:dyDescent="0.25">
      <c r="A87" s="16" t="s">
        <v>126</v>
      </c>
      <c r="B87" s="64"/>
      <c r="C87" s="83"/>
      <c r="D87" s="67" t="str">
        <f>IF(AND(B87&gt;0,C87&gt;0),IF(C87&gt;'Catégories jumelées'!$B$37,"Trop jeune",IF(C87&lt;=1989,'Catégories jumelées'!$D$71,VLOOKUP(C87,'Catégories jumelées'!$B$37:$F$60,3,FALSE))),"")</f>
        <v/>
      </c>
      <c r="E87" s="66"/>
      <c r="F87" s="64"/>
      <c r="G87" s="64"/>
      <c r="H87" s="64"/>
      <c r="I87" s="66"/>
      <c r="J87" s="66"/>
      <c r="K87" s="68"/>
      <c r="L87" s="68"/>
    </row>
    <row r="88" spans="1:12" x14ac:dyDescent="0.25">
      <c r="A88" s="16" t="s">
        <v>127</v>
      </c>
      <c r="B88" s="64"/>
      <c r="C88" s="83"/>
      <c r="D88" s="67" t="str">
        <f>IF(AND(B88&gt;0,C88&gt;0),IF(C88&gt;'Catégories jumelées'!$B$37,"Trop jeune",IF(C88&lt;=1989,'Catégories jumelées'!$D$71,VLOOKUP(C88,'Catégories jumelées'!$B$37:$F$60,3,FALSE))),"")</f>
        <v/>
      </c>
      <c r="E88" s="66"/>
      <c r="F88" s="64"/>
      <c r="G88" s="64"/>
      <c r="H88" s="64"/>
      <c r="I88" s="66"/>
      <c r="J88" s="66"/>
      <c r="K88" s="68"/>
      <c r="L88" s="68"/>
    </row>
    <row r="89" spans="1:12" x14ac:dyDescent="0.25">
      <c r="A89" s="16" t="s">
        <v>128</v>
      </c>
      <c r="B89" s="64"/>
      <c r="C89" s="83"/>
      <c r="D89" s="67" t="str">
        <f>IF(AND(B89&gt;0,C89&gt;0),IF(C89&gt;'Catégories jumelées'!$B$37,"Trop jeune",IF(C89&lt;=1989,'Catégories jumelées'!$D$71,VLOOKUP(C89,'Catégories jumelées'!$B$37:$F$60,3,FALSE))),"")</f>
        <v/>
      </c>
      <c r="E89" s="66"/>
      <c r="F89" s="64"/>
      <c r="G89" s="64"/>
      <c r="H89" s="64"/>
      <c r="I89" s="66"/>
      <c r="J89" s="66"/>
      <c r="K89" s="68"/>
      <c r="L89" s="68"/>
    </row>
    <row r="90" spans="1:12" x14ac:dyDescent="0.25">
      <c r="A90" s="16" t="s">
        <v>129</v>
      </c>
      <c r="B90" s="64"/>
      <c r="C90" s="83"/>
      <c r="D90" s="67" t="str">
        <f>IF(AND(B90&gt;0,C90&gt;0),IF(C90&gt;'Catégories jumelées'!$B$37,"Trop jeune",IF(C90&lt;=1989,'Catégories jumelées'!$D$71,VLOOKUP(C90,'Catégories jumelées'!$B$37:$F$60,3,FALSE))),"")</f>
        <v/>
      </c>
      <c r="E90" s="66"/>
      <c r="F90" s="64"/>
      <c r="G90" s="64"/>
      <c r="H90" s="64"/>
      <c r="I90" s="66"/>
      <c r="J90" s="66"/>
      <c r="K90" s="68"/>
      <c r="L90" s="68"/>
    </row>
    <row r="91" spans="1:12" x14ac:dyDescent="0.25">
      <c r="A91" s="16" t="s">
        <v>130</v>
      </c>
      <c r="B91" s="64"/>
      <c r="C91" s="83"/>
      <c r="D91" s="67" t="str">
        <f>IF(AND(B91&gt;0,C91&gt;0),IF(C91&gt;'Catégories jumelées'!$B$37,"Trop jeune",IF(C91&lt;=1989,'Catégories jumelées'!$D$71,VLOOKUP(C91,'Catégories jumelées'!$B$37:$F$60,3,FALSE))),"")</f>
        <v/>
      </c>
      <c r="E91" s="66"/>
      <c r="F91" s="64"/>
      <c r="G91" s="64"/>
      <c r="H91" s="64"/>
      <c r="I91" s="66"/>
      <c r="J91" s="66"/>
      <c r="K91" s="68"/>
      <c r="L91" s="68"/>
    </row>
    <row r="92" spans="1:12" x14ac:dyDescent="0.25">
      <c r="A92" s="16" t="s">
        <v>131</v>
      </c>
      <c r="B92" s="64"/>
      <c r="C92" s="83"/>
      <c r="D92" s="67" t="str">
        <f>IF(AND(B92&gt;0,C92&gt;0),IF(C92&gt;'Catégories jumelées'!$B$37,"Trop jeune",IF(C92&lt;=1989,'Catégories jumelées'!$D$71,VLOOKUP(C92,'Catégories jumelées'!$B$37:$F$60,3,FALSE))),"")</f>
        <v/>
      </c>
      <c r="E92" s="66"/>
      <c r="F92" s="64"/>
      <c r="G92" s="64"/>
      <c r="H92" s="64"/>
      <c r="I92" s="66"/>
      <c r="J92" s="66"/>
      <c r="K92" s="68"/>
      <c r="L92" s="68"/>
    </row>
    <row r="93" spans="1:12" x14ac:dyDescent="0.25">
      <c r="A93" s="16" t="s">
        <v>132</v>
      </c>
      <c r="B93" s="64"/>
      <c r="C93" s="83"/>
      <c r="D93" s="67" t="str">
        <f>IF(AND(B93&gt;0,C93&gt;0),IF(C93&gt;'Catégories jumelées'!$B$37,"Trop jeune",IF(C93&lt;=1989,'Catégories jumelées'!$D$71,VLOOKUP(C93,'Catégories jumelées'!$B$37:$F$60,3,FALSE))),"")</f>
        <v/>
      </c>
      <c r="E93" s="66"/>
      <c r="F93" s="64"/>
      <c r="G93" s="64"/>
      <c r="H93" s="64"/>
      <c r="I93" s="66"/>
      <c r="J93" s="66"/>
      <c r="K93" s="68"/>
      <c r="L93" s="68"/>
    </row>
    <row r="94" spans="1:12" x14ac:dyDescent="0.25">
      <c r="A94" s="16" t="s">
        <v>133</v>
      </c>
      <c r="B94" s="64"/>
      <c r="C94" s="83"/>
      <c r="D94" s="67" t="str">
        <f>IF(AND(B94&gt;0,C94&gt;0),IF(C94&gt;'Catégories jumelées'!$B$37,"Trop jeune",IF(C94&lt;=1989,'Catégories jumelées'!$D$71,VLOOKUP(C94,'Catégories jumelées'!$B$37:$F$60,3,FALSE))),"")</f>
        <v/>
      </c>
      <c r="E94" s="66"/>
      <c r="F94" s="64"/>
      <c r="G94" s="64"/>
      <c r="H94" s="64"/>
      <c r="I94" s="66"/>
      <c r="J94" s="66"/>
      <c r="K94" s="68"/>
      <c r="L94" s="68"/>
    </row>
    <row r="95" spans="1:12" x14ac:dyDescent="0.25">
      <c r="A95" s="16" t="s">
        <v>134</v>
      </c>
      <c r="B95" s="64"/>
      <c r="C95" s="83"/>
      <c r="D95" s="67" t="str">
        <f>IF(AND(B95&gt;0,C95&gt;0),IF(C95&gt;'Catégories jumelées'!$B$37,"Trop jeune",IF(C95&lt;=1989,'Catégories jumelées'!$D$71,VLOOKUP(C95,'Catégories jumelées'!$B$37:$F$60,3,FALSE))),"")</f>
        <v/>
      </c>
      <c r="E95" s="66"/>
      <c r="F95" s="64"/>
      <c r="G95" s="64"/>
      <c r="H95" s="64"/>
      <c r="I95" s="66"/>
      <c r="J95" s="66"/>
      <c r="K95" s="68"/>
      <c r="L95" s="68"/>
    </row>
    <row r="96" spans="1:12" x14ac:dyDescent="0.25">
      <c r="A96" s="16" t="s">
        <v>135</v>
      </c>
      <c r="B96" s="64"/>
      <c r="C96" s="83"/>
      <c r="D96" s="67" t="str">
        <f>IF(AND(B96&gt;0,C96&gt;0),IF(C96&gt;'Catégories jumelées'!$B$37,"Trop jeune",IF(C96&lt;=1989,'Catégories jumelées'!$D$71,VLOOKUP(C96,'Catégories jumelées'!$B$37:$F$60,3,FALSE))),"")</f>
        <v/>
      </c>
      <c r="E96" s="66"/>
      <c r="F96" s="64"/>
      <c r="G96" s="64"/>
      <c r="H96" s="64"/>
      <c r="I96" s="66"/>
      <c r="J96" s="66"/>
      <c r="K96" s="68"/>
      <c r="L96" s="68"/>
    </row>
    <row r="97" spans="1:12" x14ac:dyDescent="0.25">
      <c r="A97" s="16" t="s">
        <v>136</v>
      </c>
      <c r="B97" s="64"/>
      <c r="C97" s="83"/>
      <c r="D97" s="67" t="str">
        <f>IF(AND(B97&gt;0,C97&gt;0),IF(C97&gt;'Catégories jumelées'!$B$37,"Trop jeune",IF(C97&lt;=1989,'Catégories jumelées'!$D$71,VLOOKUP(C97,'Catégories jumelées'!$B$37:$F$60,3,FALSE))),"")</f>
        <v/>
      </c>
      <c r="E97" s="66"/>
      <c r="F97" s="64"/>
      <c r="G97" s="64"/>
      <c r="H97" s="64"/>
      <c r="I97" s="66"/>
      <c r="J97" s="66"/>
      <c r="K97" s="68"/>
      <c r="L97" s="68"/>
    </row>
    <row r="98" spans="1:12" x14ac:dyDescent="0.25">
      <c r="A98" s="16" t="s">
        <v>137</v>
      </c>
      <c r="B98" s="64"/>
      <c r="C98" s="83"/>
      <c r="D98" s="67" t="str">
        <f>IF(AND(B98&gt;0,C98&gt;0),IF(C98&gt;'Catégories jumelées'!$B$37,"Trop jeune",IF(C98&lt;=1989,'Catégories jumelées'!$D$71,VLOOKUP(C98,'Catégories jumelées'!$B$37:$F$60,3,FALSE))),"")</f>
        <v/>
      </c>
      <c r="E98" s="66"/>
      <c r="F98" s="64"/>
      <c r="G98" s="64"/>
      <c r="H98" s="64"/>
      <c r="I98" s="66"/>
      <c r="J98" s="66"/>
      <c r="K98" s="68"/>
      <c r="L98" s="68"/>
    </row>
    <row r="99" spans="1:12" x14ac:dyDescent="0.25">
      <c r="A99" s="16" t="s">
        <v>138</v>
      </c>
      <c r="B99" s="64"/>
      <c r="C99" s="83"/>
      <c r="D99" s="67" t="str">
        <f>IF(AND(B99&gt;0,C99&gt;0),IF(C99&gt;'Catégories jumelées'!$B$37,"Trop jeune",IF(C99&lt;=1989,'Catégories jumelées'!$D$71,VLOOKUP(C99,'Catégories jumelées'!$B$37:$F$60,3,FALSE))),"")</f>
        <v/>
      </c>
      <c r="E99" s="66"/>
      <c r="F99" s="64"/>
      <c r="G99" s="64"/>
      <c r="H99" s="64"/>
      <c r="I99" s="66"/>
      <c r="J99" s="66"/>
      <c r="K99" s="68"/>
      <c r="L99" s="68"/>
    </row>
    <row r="100" spans="1:12" x14ac:dyDescent="0.25">
      <c r="A100" s="16" t="s">
        <v>139</v>
      </c>
      <c r="B100" s="64"/>
      <c r="C100" s="83"/>
      <c r="D100" s="67" t="str">
        <f>IF(AND(B100&gt;0,C100&gt;0),IF(C100&gt;'Catégories jumelées'!$B$37,"Trop jeune",IF(C100&lt;=1989,'Catégories jumelées'!$D$71,VLOOKUP(C100,'Catégories jumelées'!$B$37:$F$60,3,FALSE))),"")</f>
        <v/>
      </c>
      <c r="E100" s="66"/>
      <c r="F100" s="64"/>
      <c r="G100" s="64"/>
      <c r="H100" s="64"/>
      <c r="I100" s="66"/>
      <c r="J100" s="66"/>
      <c r="K100" s="68"/>
      <c r="L100" s="68"/>
    </row>
    <row r="101" spans="1:12" x14ac:dyDescent="0.25">
      <c r="A101" s="16" t="s">
        <v>140</v>
      </c>
      <c r="B101" s="64"/>
      <c r="C101" s="83"/>
      <c r="D101" s="67" t="str">
        <f>IF(AND(B101&gt;0,C101&gt;0),IF(C101&gt;'Catégories jumelées'!$B$37,"Trop jeune",IF(C101&lt;=1989,'Catégories jumelées'!$D$71,VLOOKUP(C101,'Catégories jumelées'!$B$37:$F$60,3,FALSE))),"")</f>
        <v/>
      </c>
      <c r="E101" s="66"/>
      <c r="F101" s="64"/>
      <c r="G101" s="64"/>
      <c r="H101" s="64"/>
      <c r="I101" s="66"/>
      <c r="J101" s="66"/>
      <c r="K101" s="68"/>
      <c r="L101" s="68"/>
    </row>
    <row r="102" spans="1:12" x14ac:dyDescent="0.25">
      <c r="A102" s="16" t="s">
        <v>141</v>
      </c>
      <c r="B102" s="64"/>
      <c r="C102" s="83"/>
      <c r="D102" s="67" t="str">
        <f>IF(AND(B102&gt;0,C102&gt;0),IF(C102&gt;'Catégories jumelées'!$B$37,"Trop jeune",IF(C102&lt;=1989,'Catégories jumelées'!$D$71,VLOOKUP(C102,'Catégories jumelées'!$B$37:$F$60,3,FALSE))),"")</f>
        <v/>
      </c>
      <c r="E102" s="66"/>
      <c r="F102" s="64"/>
      <c r="G102" s="64"/>
      <c r="H102" s="64"/>
      <c r="I102" s="66"/>
      <c r="J102" s="66"/>
      <c r="K102" s="68"/>
      <c r="L102" s="68"/>
    </row>
    <row r="103" spans="1:12" x14ac:dyDescent="0.25">
      <c r="A103" s="16" t="s">
        <v>142</v>
      </c>
      <c r="B103" s="64"/>
      <c r="C103" s="83"/>
      <c r="D103" s="67" t="str">
        <f>IF(AND(B103&gt;0,C103&gt;0),IF(C103&gt;'Catégories jumelées'!$B$37,"Trop jeune",IF(C103&lt;=1989,'Catégories jumelées'!$D$71,VLOOKUP(C103,'Catégories jumelées'!$B$37:$F$60,3,FALSE))),"")</f>
        <v/>
      </c>
      <c r="E103" s="66"/>
      <c r="F103" s="64"/>
      <c r="G103" s="64"/>
      <c r="H103" s="64"/>
      <c r="I103" s="66"/>
      <c r="J103" s="66"/>
      <c r="K103" s="68"/>
      <c r="L103" s="68"/>
    </row>
    <row r="104" spans="1:12" x14ac:dyDescent="0.25">
      <c r="A104" s="16" t="s">
        <v>143</v>
      </c>
      <c r="B104" s="64"/>
      <c r="C104" s="83"/>
      <c r="D104" s="67" t="str">
        <f>IF(AND(B104&gt;0,C104&gt;0),IF(C104&gt;'Catégories jumelées'!$B$37,"Trop jeune",IF(C104&lt;=1989,'Catégories jumelées'!$D$71,VLOOKUP(C104,'Catégories jumelées'!$B$37:$F$60,3,FALSE))),"")</f>
        <v/>
      </c>
      <c r="E104" s="66"/>
      <c r="F104" s="64"/>
      <c r="G104" s="64"/>
      <c r="H104" s="64"/>
      <c r="I104" s="66"/>
      <c r="J104" s="66"/>
      <c r="K104" s="68"/>
      <c r="L104" s="68"/>
    </row>
    <row r="105" spans="1:12" x14ac:dyDescent="0.25">
      <c r="A105" s="16" t="s">
        <v>144</v>
      </c>
      <c r="B105" s="64"/>
      <c r="C105" s="83"/>
      <c r="D105" s="67" t="str">
        <f>IF(AND(B105&gt;0,C105&gt;0),IF(C105&gt;'Catégories jumelées'!$B$37,"Trop jeune",IF(C105&lt;=1989,'Catégories jumelées'!$D$71,VLOOKUP(C105,'Catégories jumelées'!$B$37:$F$60,3,FALSE))),"")</f>
        <v/>
      </c>
      <c r="E105" s="66"/>
      <c r="F105" s="64"/>
      <c r="G105" s="64"/>
      <c r="H105" s="64"/>
      <c r="I105" s="66"/>
      <c r="J105" s="66"/>
      <c r="K105" s="68"/>
      <c r="L105" s="68"/>
    </row>
    <row r="106" spans="1:12" x14ac:dyDescent="0.25">
      <c r="A106" s="16" t="s">
        <v>145</v>
      </c>
      <c r="B106" s="64"/>
      <c r="C106" s="83"/>
      <c r="D106" s="67" t="str">
        <f>IF(AND(B106&gt;0,C106&gt;0),IF(C106&gt;'Catégories jumelées'!$B$37,"Trop jeune",IF(C106&lt;=1989,'Catégories jumelées'!$D$71,VLOOKUP(C106,'Catégories jumelées'!$B$37:$F$60,3,FALSE))),"")</f>
        <v/>
      </c>
      <c r="E106" s="66"/>
      <c r="F106" s="64"/>
      <c r="G106" s="64"/>
      <c r="H106" s="64"/>
      <c r="I106" s="66"/>
      <c r="J106" s="66"/>
      <c r="K106" s="68"/>
      <c r="L106" s="68"/>
    </row>
    <row r="107" spans="1:12" x14ac:dyDescent="0.25">
      <c r="A107" s="16" t="s">
        <v>146</v>
      </c>
      <c r="B107" s="64"/>
      <c r="C107" s="83"/>
      <c r="D107" s="67" t="str">
        <f>IF(AND(B107&gt;0,C107&gt;0),IF(C107&gt;'Catégories jumelées'!$B$37,"Trop jeune",IF(C107&lt;=1989,'Catégories jumelées'!$D$71,VLOOKUP(C107,'Catégories jumelées'!$B$37:$F$60,3,FALSE))),"")</f>
        <v/>
      </c>
      <c r="E107" s="66"/>
      <c r="F107" s="64"/>
      <c r="G107" s="64"/>
      <c r="H107" s="64"/>
      <c r="I107" s="66"/>
      <c r="J107" s="66"/>
      <c r="K107" s="68"/>
      <c r="L107" s="68"/>
    </row>
  </sheetData>
  <pageMargins left="0.59055118110236227" right="0.59055118110236227" top="0.94488188976377963" bottom="0.47244094488188981" header="0.51181102362204722" footer="0.31496062992125984"/>
  <pageSetup orientation="landscape" r:id="rId1"/>
  <headerFooter>
    <oddHeader>&amp;L&amp;"Arial,Normal"&amp;14&amp;K002C5ASKI DE FOND QUÉBEC&amp;R&amp;"Arial,Gras"&amp;12&amp;K002C5AInscription 2018-2019</oddHeader>
    <oddFooter>&amp;L&amp;8Date: &amp;D&amp;R&amp;8&amp;Z&amp;F</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D1EFA51-53E9-4FCD-83E1-D7AC67563AB4}">
          <x14:formula1>
            <xm:f>'Cat. adultes simplifiées'!$C$3:$C$15</xm:f>
          </x14:formula1>
          <xm:sqref>B23:B24 B4:B18</xm:sqref>
        </x14:dataValidation>
        <x14:dataValidation type="list" allowBlank="1" showInputMessage="1" showErrorMessage="1" xr:uid="{5DC6C308-D0D8-435B-B49E-B8465C1888EC}">
          <x14:formula1>
            <xm:f>'Cat. adultes simplifiées'!$C$7:$C$15</xm:f>
          </x14:formula1>
          <xm:sqref>B78:B107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642C9-D6F8-45D5-B351-9E99F58371AD}">
  <dimension ref="A1:C23"/>
  <sheetViews>
    <sheetView showGridLines="0" view="pageLayout" zoomScaleNormal="100" workbookViewId="0">
      <selection activeCell="B19" sqref="B19"/>
    </sheetView>
  </sheetViews>
  <sheetFormatPr baseColWidth="10" defaultRowHeight="15" x14ac:dyDescent="0.25"/>
  <cols>
    <col min="1" max="1" width="18.7109375" customWidth="1"/>
    <col min="2" max="2" width="60.7109375" customWidth="1"/>
    <col min="3" max="3" width="66.7109375" customWidth="1"/>
  </cols>
  <sheetData>
    <row r="1" spans="1:3" x14ac:dyDescent="0.25">
      <c r="A1" t="s">
        <v>35</v>
      </c>
    </row>
    <row r="2" spans="1:3" x14ac:dyDescent="0.25">
      <c r="A2" s="46" t="s">
        <v>34</v>
      </c>
      <c r="B2" s="46" t="s">
        <v>33</v>
      </c>
      <c r="C2" s="46" t="s">
        <v>32</v>
      </c>
    </row>
    <row r="3" spans="1:3" ht="255" x14ac:dyDescent="0.25">
      <c r="A3" s="43" t="s">
        <v>30</v>
      </c>
      <c r="B3" s="42" t="s">
        <v>41</v>
      </c>
      <c r="C3" s="42" t="s">
        <v>36</v>
      </c>
    </row>
    <row r="4" spans="1:3" x14ac:dyDescent="0.25">
      <c r="A4" s="47" t="s">
        <v>39</v>
      </c>
      <c r="B4" s="42" t="s">
        <v>152</v>
      </c>
      <c r="C4" s="44">
        <v>300</v>
      </c>
    </row>
    <row r="5" spans="1:3" ht="270" x14ac:dyDescent="0.25">
      <c r="A5" s="43" t="s">
        <v>37</v>
      </c>
      <c r="B5" s="42" t="s">
        <v>148</v>
      </c>
      <c r="C5" s="42" t="s">
        <v>36</v>
      </c>
    </row>
    <row r="6" spans="1:3" x14ac:dyDescent="0.25">
      <c r="A6" s="48" t="s">
        <v>39</v>
      </c>
      <c r="B6" s="42" t="s">
        <v>153</v>
      </c>
      <c r="C6" s="44">
        <v>220</v>
      </c>
    </row>
    <row r="7" spans="1:3" x14ac:dyDescent="0.25">
      <c r="A7" s="49" t="s">
        <v>39</v>
      </c>
      <c r="B7" s="42" t="s">
        <v>154</v>
      </c>
      <c r="C7" s="44">
        <v>410</v>
      </c>
    </row>
    <row r="8" spans="1:3" ht="225" x14ac:dyDescent="0.25">
      <c r="A8" s="43" t="s">
        <v>157</v>
      </c>
      <c r="B8" s="42" t="s">
        <v>158</v>
      </c>
      <c r="C8" s="42" t="s">
        <v>43</v>
      </c>
    </row>
    <row r="9" spans="1:3" x14ac:dyDescent="0.25">
      <c r="A9" s="47" t="s">
        <v>39</v>
      </c>
      <c r="B9" s="45" t="s">
        <v>155</v>
      </c>
      <c r="C9" s="44">
        <v>100</v>
      </c>
    </row>
    <row r="10" spans="1:3" x14ac:dyDescent="0.25">
      <c r="A10" s="47" t="s">
        <v>39</v>
      </c>
      <c r="B10" s="42" t="s">
        <v>156</v>
      </c>
      <c r="C10" s="44">
        <v>200</v>
      </c>
    </row>
    <row r="11" spans="1:3" ht="120" x14ac:dyDescent="0.25">
      <c r="A11" s="43" t="s">
        <v>151</v>
      </c>
      <c r="B11" s="42" t="s">
        <v>42</v>
      </c>
      <c r="C11" s="42" t="s">
        <v>44</v>
      </c>
    </row>
    <row r="12" spans="1:3" x14ac:dyDescent="0.25">
      <c r="A12" s="47" t="s">
        <v>39</v>
      </c>
      <c r="B12" s="43" t="s">
        <v>31</v>
      </c>
      <c r="C12" s="50">
        <v>0</v>
      </c>
    </row>
    <row r="13" spans="1:3" x14ac:dyDescent="0.25">
      <c r="A13" s="47" t="s">
        <v>38</v>
      </c>
      <c r="B13" s="43" t="s">
        <v>40</v>
      </c>
      <c r="C13" s="51">
        <v>100</v>
      </c>
    </row>
    <row r="14" spans="1:3" x14ac:dyDescent="0.25">
      <c r="A14" s="1"/>
    </row>
    <row r="15" spans="1:3" x14ac:dyDescent="0.25">
      <c r="A15" s="1" t="str">
        <f>B4</f>
        <v>Association régionale (5 admin. inclus)</v>
      </c>
    </row>
    <row r="16" spans="1:3" x14ac:dyDescent="0.25">
      <c r="A16" s="1" t="str">
        <f>B6</f>
        <v>Club multiservices (ass. région.)</v>
      </c>
    </row>
    <row r="17" spans="1:1" x14ac:dyDescent="0.25">
      <c r="A17" s="1" t="str">
        <f>B7</f>
        <v>Club multiservices (indépendant)</v>
      </c>
    </row>
    <row r="18" spans="1:1" x14ac:dyDescent="0.25">
      <c r="A18" s="1" t="str">
        <f>B9</f>
        <v>Club, centre récréatif (ass. région.)</v>
      </c>
    </row>
    <row r="19" spans="1:1" x14ac:dyDescent="0.25">
      <c r="A19" s="1" t="str">
        <f>B10</f>
        <v>Club, centre récréatif ou universitaire indépendant</v>
      </c>
    </row>
    <row r="20" spans="1:1" x14ac:dyDescent="0.25">
      <c r="A20" s="1"/>
    </row>
    <row r="21" spans="1:1" x14ac:dyDescent="0.25">
      <c r="A21" s="1"/>
    </row>
    <row r="22" spans="1:1" x14ac:dyDescent="0.25">
      <c r="A22" s="1"/>
    </row>
    <row r="23" spans="1:1" x14ac:dyDescent="0.25">
      <c r="A23" s="1"/>
    </row>
  </sheetData>
  <sheetProtection algorithmName="SHA-512" hashValue="RDnOOafkd3HKk0YD8VWQpWKf9OzWF2Euzldi+Bdh8xnKGGHXBFWSsOysYJyJwdw674KqSlMkk53Admmedsqxhg==" saltValue="A1e5SH3gv1q4tkAfTQZKJg==" spinCount="100000" sheet="1" objects="1" scenarios="1"/>
  <customSheetViews>
    <customSheetView guid="{412352B9-5B38-4BDD-A8D6-563791B9EA67}" showGridLines="0" topLeftCell="A9">
      <pageMargins left="0.59055118110236227" right="0.59055118110236227" top="0.94488188976377963" bottom="0.74803149606299213" header="0.59055118110236227" footer="0.31496062992125984"/>
      <pageSetup scale="84" orientation="landscape" r:id="rId1"/>
      <headerFooter>
        <oddHeader>&amp;L&amp;"Arial Rounded MT Bold,Normal"&amp;14&amp;K002C5ASki de fond Québec&amp;R&amp;"Arial,Normal"&amp;12&amp;K002C5AGrille tarifaire 2018-2019
Ébauche</oddHeader>
        <oddFooter>&amp;L&amp;8Date: &amp;D&amp;R&amp;8&amp;Z&amp;F</oddFooter>
      </headerFooter>
    </customSheetView>
  </customSheetViews>
  <pageMargins left="0.59055118110236227" right="0.59055118110236227" top="0.94488188976377963" bottom="0.74803149606299213" header="0.59055118110236227" footer="0.31496062992125984"/>
  <pageSetup scale="84" orientation="landscape" r:id="rId2"/>
  <headerFooter>
    <oddHeader>&amp;L&amp;"Arial Rounded MT Bold,Normal"&amp;14&amp;K002C5ASki de fond Québec&amp;R&amp;"Arial,Normal"&amp;12&amp;K002C5ADesciptions et avantages 2019-2020</oddHeader>
    <oddFooter>&amp;L&amp;8Date: &amp;D&amp;R&amp;8&amp;Z&amp;F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6D8FE-B36A-4D2D-B04B-62BDD19D6AC5}">
  <dimension ref="A1:M77"/>
  <sheetViews>
    <sheetView showGridLines="0" view="pageLayout" zoomScaleNormal="100" workbookViewId="0">
      <selection activeCell="B1" sqref="B1"/>
    </sheetView>
  </sheetViews>
  <sheetFormatPr baseColWidth="10" defaultColWidth="11.42578125" defaultRowHeight="15" x14ac:dyDescent="0.25"/>
  <cols>
    <col min="1" max="1" width="2.5703125" style="84" customWidth="1"/>
    <col min="2" max="2" width="23.140625" customWidth="1"/>
    <col min="3" max="3" width="7.140625" style="76" customWidth="1"/>
    <col min="4" max="5" width="8" style="76" customWidth="1"/>
    <col min="6" max="7" width="8" customWidth="1"/>
    <col min="8" max="13" width="10" customWidth="1"/>
  </cols>
  <sheetData>
    <row r="1" spans="1:13" x14ac:dyDescent="0.25">
      <c r="B1" s="93" t="s">
        <v>15</v>
      </c>
      <c r="C1" s="94"/>
      <c r="D1" s="128" t="s">
        <v>210</v>
      </c>
      <c r="E1" s="128"/>
      <c r="F1" s="128" t="s">
        <v>168</v>
      </c>
      <c r="G1" s="128"/>
      <c r="H1" s="126" t="s">
        <v>149</v>
      </c>
      <c r="I1" s="126"/>
      <c r="J1" s="126"/>
      <c r="K1" s="127" t="s">
        <v>150</v>
      </c>
      <c r="L1" s="127"/>
      <c r="M1" s="127"/>
    </row>
    <row r="2" spans="1:13" x14ac:dyDescent="0.25">
      <c r="B2" s="89" t="s">
        <v>12</v>
      </c>
      <c r="C2" s="95" t="s">
        <v>200</v>
      </c>
      <c r="D2" s="90" t="s">
        <v>211</v>
      </c>
      <c r="E2" s="95" t="s">
        <v>212</v>
      </c>
      <c r="F2" s="90">
        <v>2019</v>
      </c>
      <c r="G2" s="95" t="s">
        <v>206</v>
      </c>
      <c r="H2" s="91" t="s">
        <v>16</v>
      </c>
      <c r="I2" s="91" t="s">
        <v>213</v>
      </c>
      <c r="J2" s="98" t="s">
        <v>7</v>
      </c>
      <c r="K2" s="92" t="str">
        <f>H2</f>
        <v>Adhésion</v>
      </c>
      <c r="L2" s="92" t="str">
        <f>I2</f>
        <v>Lic. SFQ</v>
      </c>
      <c r="M2" s="92" t="str">
        <f>J2</f>
        <v>Total</v>
      </c>
    </row>
    <row r="3" spans="1:13" ht="14.1" customHeight="1" x14ac:dyDescent="0.25">
      <c r="A3" s="84">
        <v>1</v>
      </c>
      <c r="B3" s="3" t="s">
        <v>201</v>
      </c>
      <c r="C3" s="77" t="s">
        <v>163</v>
      </c>
      <c r="D3" s="77"/>
      <c r="E3" s="77"/>
      <c r="F3" s="3"/>
      <c r="G3" s="134"/>
      <c r="H3" s="4">
        <v>0</v>
      </c>
      <c r="I3" s="4">
        <v>0</v>
      </c>
      <c r="J3" s="5">
        <f>SUM(H3:I3)</f>
        <v>0</v>
      </c>
      <c r="K3" s="26">
        <f>IF(H3=0,0,H3+6)</f>
        <v>0</v>
      </c>
      <c r="L3" s="26">
        <f>IF(I3=0,0,I3+6)</f>
        <v>0</v>
      </c>
      <c r="M3" s="26">
        <f>SUM(K3:L3)</f>
        <v>0</v>
      </c>
    </row>
    <row r="4" spans="1:13" ht="14.1" customHeight="1" x14ac:dyDescent="0.25">
      <c r="A4" s="84">
        <f>A3+1</f>
        <v>2</v>
      </c>
      <c r="B4" s="3" t="s">
        <v>164</v>
      </c>
      <c r="C4" s="77" t="s">
        <v>163</v>
      </c>
      <c r="D4" s="77"/>
      <c r="E4" s="77"/>
      <c r="F4" s="3"/>
      <c r="G4" s="134"/>
      <c r="H4" s="4">
        <v>29</v>
      </c>
      <c r="I4" s="4">
        <v>0</v>
      </c>
      <c r="J4" s="5">
        <f t="shared" ref="J4" si="0">SUM(H4:I4)</f>
        <v>29</v>
      </c>
      <c r="K4" s="26">
        <f t="shared" ref="K4:L4" si="1">IF(H4=0,0,H4+6)</f>
        <v>35</v>
      </c>
      <c r="L4" s="26">
        <f t="shared" si="1"/>
        <v>0</v>
      </c>
      <c r="M4" s="26">
        <f t="shared" ref="M4" si="2">SUM(K4:L4)</f>
        <v>35</v>
      </c>
    </row>
    <row r="5" spans="1:13" ht="14.1" customHeight="1" x14ac:dyDescent="0.25">
      <c r="A5" s="84">
        <f t="shared" ref="A5:A35" si="3">A4+1</f>
        <v>3</v>
      </c>
      <c r="B5" s="3" t="s">
        <v>215</v>
      </c>
      <c r="C5" s="77" t="s">
        <v>169</v>
      </c>
      <c r="D5" s="77">
        <v>2004</v>
      </c>
      <c r="E5" s="77">
        <v>2005</v>
      </c>
      <c r="F5" s="3" t="s">
        <v>202</v>
      </c>
      <c r="G5" s="134" t="s">
        <v>182</v>
      </c>
      <c r="H5" s="4">
        <v>0</v>
      </c>
      <c r="I5" s="4">
        <v>76</v>
      </c>
      <c r="J5" s="5">
        <f t="shared" ref="J5" si="4">SUM(H5:I5)</f>
        <v>76</v>
      </c>
      <c r="K5" s="26">
        <f t="shared" ref="K5" si="5">IF(H5=0,0,H5+6)</f>
        <v>0</v>
      </c>
      <c r="L5" s="26">
        <f t="shared" ref="L5" si="6">IF(I5=0,0,I5+6)</f>
        <v>82</v>
      </c>
      <c r="M5" s="26">
        <f t="shared" ref="M5" si="7">SUM(K5:L5)</f>
        <v>82</v>
      </c>
    </row>
    <row r="6" spans="1:13" ht="14.1" customHeight="1" x14ac:dyDescent="0.25">
      <c r="A6" s="84">
        <f t="shared" si="3"/>
        <v>4</v>
      </c>
      <c r="B6" s="3" t="s">
        <v>215</v>
      </c>
      <c r="C6" s="77" t="s">
        <v>169</v>
      </c>
      <c r="D6" s="77">
        <f>D5-2</f>
        <v>2002</v>
      </c>
      <c r="E6" s="77">
        <f>E5-2</f>
        <v>2003</v>
      </c>
      <c r="F6" s="3" t="s">
        <v>203</v>
      </c>
      <c r="G6" s="134" t="s">
        <v>188</v>
      </c>
      <c r="H6" s="4">
        <v>0</v>
      </c>
      <c r="I6" s="4">
        <v>76</v>
      </c>
      <c r="J6" s="5">
        <f t="shared" ref="J6:J10" si="8">SUM(H6:I6)</f>
        <v>76</v>
      </c>
      <c r="K6" s="26">
        <f t="shared" ref="K6:K10" si="9">IF(H6=0,0,H6+6)</f>
        <v>0</v>
      </c>
      <c r="L6" s="26">
        <f t="shared" ref="L6:L10" si="10">IF(I6=0,0,I6+6)</f>
        <v>82</v>
      </c>
      <c r="M6" s="26">
        <f t="shared" ref="M6:M10" si="11">SUM(K6:L6)</f>
        <v>82</v>
      </c>
    </row>
    <row r="7" spans="1:13" ht="14.1" customHeight="1" x14ac:dyDescent="0.25">
      <c r="A7" s="84">
        <f t="shared" si="3"/>
        <v>5</v>
      </c>
      <c r="B7" s="3" t="s">
        <v>215</v>
      </c>
      <c r="C7" s="77" t="s">
        <v>169</v>
      </c>
      <c r="D7" s="77">
        <f t="shared" ref="D7" si="12">D6-2</f>
        <v>2000</v>
      </c>
      <c r="E7" s="77">
        <f t="shared" ref="E7:E8" si="13">E6-2</f>
        <v>2001</v>
      </c>
      <c r="F7" s="3" t="s">
        <v>204</v>
      </c>
      <c r="G7" s="134" t="s">
        <v>189</v>
      </c>
      <c r="H7" s="4">
        <v>0</v>
      </c>
      <c r="I7" s="4">
        <v>76</v>
      </c>
      <c r="J7" s="5">
        <f t="shared" si="8"/>
        <v>76</v>
      </c>
      <c r="K7" s="26">
        <f t="shared" si="9"/>
        <v>0</v>
      </c>
      <c r="L7" s="26">
        <f t="shared" si="10"/>
        <v>82</v>
      </c>
      <c r="M7" s="26">
        <f t="shared" si="11"/>
        <v>82</v>
      </c>
    </row>
    <row r="8" spans="1:13" ht="14.1" customHeight="1" x14ac:dyDescent="0.25">
      <c r="A8" s="84">
        <f t="shared" si="3"/>
        <v>6</v>
      </c>
      <c r="B8" s="3" t="s">
        <v>215</v>
      </c>
      <c r="C8" s="77" t="s">
        <v>169</v>
      </c>
      <c r="D8" s="77">
        <v>1997</v>
      </c>
      <c r="E8" s="77">
        <f t="shared" si="13"/>
        <v>1999</v>
      </c>
      <c r="F8" s="3" t="s">
        <v>205</v>
      </c>
      <c r="G8" s="134" t="s">
        <v>183</v>
      </c>
      <c r="H8" s="4">
        <v>0</v>
      </c>
      <c r="I8" s="4">
        <v>76</v>
      </c>
      <c r="J8" s="5">
        <f t="shared" si="8"/>
        <v>76</v>
      </c>
      <c r="K8" s="26">
        <f t="shared" si="9"/>
        <v>0</v>
      </c>
      <c r="L8" s="26">
        <f t="shared" si="10"/>
        <v>82</v>
      </c>
      <c r="M8" s="26">
        <f t="shared" si="11"/>
        <v>82</v>
      </c>
    </row>
    <row r="9" spans="1:13" ht="14.1" customHeight="1" x14ac:dyDescent="0.25">
      <c r="A9" s="84">
        <f t="shared" si="3"/>
        <v>7</v>
      </c>
      <c r="B9" s="3" t="s">
        <v>215</v>
      </c>
      <c r="C9" s="77" t="s">
        <v>169</v>
      </c>
      <c r="D9" s="77">
        <v>1990</v>
      </c>
      <c r="E9" s="77">
        <v>1996</v>
      </c>
      <c r="F9" s="3" t="s">
        <v>166</v>
      </c>
      <c r="G9" s="134"/>
      <c r="H9" s="4">
        <v>0</v>
      </c>
      <c r="I9" s="4">
        <v>76</v>
      </c>
      <c r="J9" s="5">
        <f t="shared" si="8"/>
        <v>76</v>
      </c>
      <c r="K9" s="26">
        <f t="shared" si="9"/>
        <v>0</v>
      </c>
      <c r="L9" s="26">
        <f t="shared" si="10"/>
        <v>82</v>
      </c>
      <c r="M9" s="26">
        <f t="shared" si="11"/>
        <v>82</v>
      </c>
    </row>
    <row r="10" spans="1:13" ht="14.1" customHeight="1" x14ac:dyDescent="0.25">
      <c r="A10" s="84">
        <f t="shared" si="3"/>
        <v>8</v>
      </c>
      <c r="B10" s="3" t="s">
        <v>170</v>
      </c>
      <c r="C10" s="77" t="s">
        <v>169</v>
      </c>
      <c r="D10" s="77">
        <v>1990</v>
      </c>
      <c r="E10" s="77">
        <v>1996</v>
      </c>
      <c r="F10" s="3" t="s">
        <v>214</v>
      </c>
      <c r="G10" s="134"/>
      <c r="H10" s="4">
        <v>0</v>
      </c>
      <c r="I10" s="4">
        <v>54</v>
      </c>
      <c r="J10" s="5">
        <f t="shared" si="8"/>
        <v>54</v>
      </c>
      <c r="K10" s="26">
        <f t="shared" si="9"/>
        <v>0</v>
      </c>
      <c r="L10" s="26">
        <f t="shared" si="10"/>
        <v>60</v>
      </c>
      <c r="M10" s="26">
        <f t="shared" si="11"/>
        <v>60</v>
      </c>
    </row>
    <row r="11" spans="1:13" ht="14.1" customHeight="1" x14ac:dyDescent="0.25">
      <c r="A11" s="84">
        <f t="shared" si="3"/>
        <v>9</v>
      </c>
      <c r="B11" s="3" t="s">
        <v>170</v>
      </c>
      <c r="C11" s="77" t="s">
        <v>169</v>
      </c>
      <c r="D11" s="77">
        <v>1989</v>
      </c>
      <c r="E11" s="77">
        <v>1900</v>
      </c>
      <c r="F11" s="3" t="s">
        <v>160</v>
      </c>
      <c r="G11" s="134"/>
      <c r="H11" s="4">
        <v>0</v>
      </c>
      <c r="I11" s="4">
        <v>54</v>
      </c>
      <c r="J11" s="5">
        <f t="shared" ref="J11:J18" si="14">SUM(H11:I11)</f>
        <v>54</v>
      </c>
      <c r="K11" s="26">
        <f t="shared" ref="K11:K18" si="15">IF(H11=0,0,H11+6)</f>
        <v>0</v>
      </c>
      <c r="L11" s="26">
        <f t="shared" ref="L11:L18" si="16">IF(I11=0,0,I11+6)</f>
        <v>60</v>
      </c>
      <c r="M11" s="26">
        <f t="shared" ref="M11:M18" si="17">SUM(K11:L11)</f>
        <v>60</v>
      </c>
    </row>
    <row r="12" spans="1:13" ht="14.1" customHeight="1" x14ac:dyDescent="0.25">
      <c r="A12" s="84">
        <f t="shared" si="3"/>
        <v>10</v>
      </c>
      <c r="B12" s="3" t="s">
        <v>171</v>
      </c>
      <c r="C12" s="77" t="s">
        <v>163</v>
      </c>
      <c r="D12" s="77"/>
      <c r="E12" s="77"/>
      <c r="F12" s="3"/>
      <c r="G12" s="134"/>
      <c r="H12" s="4">
        <v>29</v>
      </c>
      <c r="I12" s="4">
        <v>0</v>
      </c>
      <c r="J12" s="5">
        <f t="shared" ref="J12" si="18">SUM(H12:I12)</f>
        <v>29</v>
      </c>
      <c r="K12" s="26">
        <f t="shared" ref="K12" si="19">IF(H12=0,0,H12+6)</f>
        <v>35</v>
      </c>
      <c r="L12" s="26">
        <f t="shared" ref="L12" si="20">IF(I12=0,0,I12+6)</f>
        <v>0</v>
      </c>
      <c r="M12" s="26">
        <f t="shared" ref="M12" si="21">SUM(K12:L12)</f>
        <v>35</v>
      </c>
    </row>
    <row r="13" spans="1:13" ht="14.1" customHeight="1" x14ac:dyDescent="0.25">
      <c r="A13" s="84">
        <f t="shared" si="3"/>
        <v>11</v>
      </c>
      <c r="B13" s="3" t="s">
        <v>216</v>
      </c>
      <c r="C13" s="77" t="s">
        <v>169</v>
      </c>
      <c r="D13" s="77">
        <v>2004</v>
      </c>
      <c r="E13" s="77">
        <v>2005</v>
      </c>
      <c r="F13" s="3" t="s">
        <v>202</v>
      </c>
      <c r="G13" s="134" t="s">
        <v>182</v>
      </c>
      <c r="H13" s="4">
        <v>0</v>
      </c>
      <c r="I13" s="4">
        <v>76</v>
      </c>
      <c r="J13" s="5">
        <f t="shared" si="14"/>
        <v>76</v>
      </c>
      <c r="K13" s="26">
        <f t="shared" si="15"/>
        <v>0</v>
      </c>
      <c r="L13" s="26">
        <f t="shared" si="16"/>
        <v>82</v>
      </c>
      <c r="M13" s="26">
        <f t="shared" si="17"/>
        <v>82</v>
      </c>
    </row>
    <row r="14" spans="1:13" ht="14.1" customHeight="1" x14ac:dyDescent="0.25">
      <c r="A14" s="84">
        <f t="shared" si="3"/>
        <v>12</v>
      </c>
      <c r="B14" s="3" t="s">
        <v>216</v>
      </c>
      <c r="C14" s="77" t="s">
        <v>169</v>
      </c>
      <c r="D14" s="77">
        <f>D13-2</f>
        <v>2002</v>
      </c>
      <c r="E14" s="77">
        <f>E13-2</f>
        <v>2003</v>
      </c>
      <c r="F14" s="3" t="s">
        <v>203</v>
      </c>
      <c r="G14" s="134" t="s">
        <v>188</v>
      </c>
      <c r="H14" s="4">
        <v>0</v>
      </c>
      <c r="I14" s="4">
        <v>76</v>
      </c>
      <c r="J14" s="5">
        <f t="shared" si="14"/>
        <v>76</v>
      </c>
      <c r="K14" s="26">
        <f t="shared" si="15"/>
        <v>0</v>
      </c>
      <c r="L14" s="26">
        <f t="shared" si="16"/>
        <v>82</v>
      </c>
      <c r="M14" s="26">
        <f t="shared" si="17"/>
        <v>82</v>
      </c>
    </row>
    <row r="15" spans="1:13" ht="14.1" customHeight="1" x14ac:dyDescent="0.25">
      <c r="A15" s="84">
        <f t="shared" si="3"/>
        <v>13</v>
      </c>
      <c r="B15" s="3" t="s">
        <v>216</v>
      </c>
      <c r="C15" s="77" t="s">
        <v>169</v>
      </c>
      <c r="D15" s="77">
        <f t="shared" ref="D15" si="22">D14-2</f>
        <v>2000</v>
      </c>
      <c r="E15" s="77">
        <f t="shared" ref="E15:E16" si="23">E14-2</f>
        <v>2001</v>
      </c>
      <c r="F15" s="3" t="s">
        <v>204</v>
      </c>
      <c r="G15" s="134" t="s">
        <v>189</v>
      </c>
      <c r="H15" s="4">
        <v>0</v>
      </c>
      <c r="I15" s="4">
        <v>76</v>
      </c>
      <c r="J15" s="5">
        <f t="shared" si="14"/>
        <v>76</v>
      </c>
      <c r="K15" s="26">
        <f t="shared" si="15"/>
        <v>0</v>
      </c>
      <c r="L15" s="26">
        <f t="shared" si="16"/>
        <v>82</v>
      </c>
      <c r="M15" s="26">
        <f t="shared" si="17"/>
        <v>82</v>
      </c>
    </row>
    <row r="16" spans="1:13" ht="14.1" customHeight="1" x14ac:dyDescent="0.25">
      <c r="A16" s="84">
        <f t="shared" si="3"/>
        <v>14</v>
      </c>
      <c r="B16" s="3" t="s">
        <v>216</v>
      </c>
      <c r="C16" s="77" t="s">
        <v>169</v>
      </c>
      <c r="D16" s="77">
        <v>1997</v>
      </c>
      <c r="E16" s="77">
        <f t="shared" si="23"/>
        <v>1999</v>
      </c>
      <c r="F16" s="3" t="s">
        <v>205</v>
      </c>
      <c r="G16" s="134" t="s">
        <v>183</v>
      </c>
      <c r="H16" s="4">
        <v>0</v>
      </c>
      <c r="I16" s="4">
        <v>76</v>
      </c>
      <c r="J16" s="5">
        <f t="shared" si="14"/>
        <v>76</v>
      </c>
      <c r="K16" s="26">
        <f t="shared" si="15"/>
        <v>0</v>
      </c>
      <c r="L16" s="26">
        <f t="shared" si="16"/>
        <v>82</v>
      </c>
      <c r="M16" s="26">
        <f t="shared" si="17"/>
        <v>82</v>
      </c>
    </row>
    <row r="17" spans="1:13" ht="14.1" customHeight="1" x14ac:dyDescent="0.25">
      <c r="A17" s="84">
        <f t="shared" si="3"/>
        <v>15</v>
      </c>
      <c r="B17" s="3" t="s">
        <v>172</v>
      </c>
      <c r="C17" s="77" t="s">
        <v>169</v>
      </c>
      <c r="D17" s="77">
        <v>1990</v>
      </c>
      <c r="E17" s="77">
        <v>1996</v>
      </c>
      <c r="F17" s="3" t="s">
        <v>166</v>
      </c>
      <c r="G17" s="134"/>
      <c r="H17" s="4">
        <v>0</v>
      </c>
      <c r="I17" s="4">
        <v>76</v>
      </c>
      <c r="J17" s="5">
        <f t="shared" si="14"/>
        <v>76</v>
      </c>
      <c r="K17" s="26">
        <f t="shared" si="15"/>
        <v>0</v>
      </c>
      <c r="L17" s="26">
        <f t="shared" si="16"/>
        <v>82</v>
      </c>
      <c r="M17" s="26">
        <f t="shared" si="17"/>
        <v>82</v>
      </c>
    </row>
    <row r="18" spans="1:13" ht="14.1" customHeight="1" x14ac:dyDescent="0.25">
      <c r="A18" s="84">
        <f t="shared" si="3"/>
        <v>16</v>
      </c>
      <c r="B18" s="3" t="s">
        <v>172</v>
      </c>
      <c r="C18" s="77" t="s">
        <v>169</v>
      </c>
      <c r="D18" s="77">
        <v>1990</v>
      </c>
      <c r="E18" s="77">
        <v>1996</v>
      </c>
      <c r="F18" s="3" t="s">
        <v>214</v>
      </c>
      <c r="G18" s="134"/>
      <c r="H18" s="4">
        <v>0</v>
      </c>
      <c r="I18" s="4">
        <v>54</v>
      </c>
      <c r="J18" s="5">
        <f t="shared" si="14"/>
        <v>54</v>
      </c>
      <c r="K18" s="26">
        <f t="shared" si="15"/>
        <v>0</v>
      </c>
      <c r="L18" s="26">
        <f t="shared" si="16"/>
        <v>60</v>
      </c>
      <c r="M18" s="26">
        <f t="shared" si="17"/>
        <v>60</v>
      </c>
    </row>
    <row r="19" spans="1:13" ht="14.1" customHeight="1" x14ac:dyDescent="0.25">
      <c r="A19" s="84">
        <f t="shared" si="3"/>
        <v>17</v>
      </c>
      <c r="B19" s="3" t="s">
        <v>172</v>
      </c>
      <c r="C19" s="77" t="s">
        <v>169</v>
      </c>
      <c r="D19" s="77">
        <v>1989</v>
      </c>
      <c r="E19" s="77">
        <v>1900</v>
      </c>
      <c r="F19" s="3" t="s">
        <v>160</v>
      </c>
      <c r="G19" s="134"/>
      <c r="H19" s="4">
        <v>0</v>
      </c>
      <c r="I19" s="4">
        <v>54</v>
      </c>
      <c r="J19" s="5">
        <f t="shared" ref="J19:J26" si="24">SUM(H19:I19)</f>
        <v>54</v>
      </c>
      <c r="K19" s="26">
        <f t="shared" ref="K19:K26" si="25">IF(H19=0,0,H19+6)</f>
        <v>0</v>
      </c>
      <c r="L19" s="26">
        <f t="shared" ref="L19:L26" si="26">IF(I19=0,0,I19+6)</f>
        <v>60</v>
      </c>
      <c r="M19" s="26">
        <f t="shared" ref="M19:M26" si="27">SUM(K19:L19)</f>
        <v>60</v>
      </c>
    </row>
    <row r="20" spans="1:13" ht="14.1" customHeight="1" x14ac:dyDescent="0.25">
      <c r="A20" s="84">
        <f t="shared" ref="A20:A21" si="28">A19+1</f>
        <v>18</v>
      </c>
      <c r="B20" s="3" t="s">
        <v>173</v>
      </c>
      <c r="C20" s="77" t="s">
        <v>163</v>
      </c>
      <c r="D20" s="77"/>
      <c r="E20" s="77"/>
      <c r="F20" s="3"/>
      <c r="G20" s="134"/>
      <c r="H20" s="4">
        <v>29</v>
      </c>
      <c r="I20" s="4">
        <v>0</v>
      </c>
      <c r="J20" s="5">
        <f t="shared" ref="J20" si="29">SUM(H20:I20)</f>
        <v>29</v>
      </c>
      <c r="K20" s="26">
        <f t="shared" ref="K20" si="30">IF(H20=0,0,H20+6)</f>
        <v>35</v>
      </c>
      <c r="L20" s="26">
        <f t="shared" ref="L20" si="31">IF(I20=0,0,I20+6)</f>
        <v>0</v>
      </c>
      <c r="M20" s="26">
        <f t="shared" ref="M20" si="32">SUM(K20:L20)</f>
        <v>35</v>
      </c>
    </row>
    <row r="21" spans="1:13" ht="14.1" customHeight="1" x14ac:dyDescent="0.25">
      <c r="A21" s="84">
        <f t="shared" si="28"/>
        <v>19</v>
      </c>
      <c r="B21" s="3" t="s">
        <v>217</v>
      </c>
      <c r="C21" s="77" t="s">
        <v>169</v>
      </c>
      <c r="D21" s="77">
        <v>2004</v>
      </c>
      <c r="E21" s="77">
        <v>2005</v>
      </c>
      <c r="F21" s="3" t="s">
        <v>202</v>
      </c>
      <c r="G21" s="134" t="s">
        <v>182</v>
      </c>
      <c r="H21" s="4">
        <v>0</v>
      </c>
      <c r="I21" s="4">
        <v>76</v>
      </c>
      <c r="J21" s="5">
        <f t="shared" si="24"/>
        <v>76</v>
      </c>
      <c r="K21" s="26">
        <f t="shared" si="25"/>
        <v>0</v>
      </c>
      <c r="L21" s="26">
        <f t="shared" si="26"/>
        <v>82</v>
      </c>
      <c r="M21" s="26">
        <f t="shared" si="27"/>
        <v>82</v>
      </c>
    </row>
    <row r="22" spans="1:13" ht="14.1" customHeight="1" x14ac:dyDescent="0.25">
      <c r="A22" s="84">
        <f t="shared" si="3"/>
        <v>20</v>
      </c>
      <c r="B22" s="3" t="s">
        <v>217</v>
      </c>
      <c r="C22" s="77" t="s">
        <v>169</v>
      </c>
      <c r="D22" s="77">
        <f>D21-2</f>
        <v>2002</v>
      </c>
      <c r="E22" s="77">
        <f>E21-2</f>
        <v>2003</v>
      </c>
      <c r="F22" s="3" t="s">
        <v>203</v>
      </c>
      <c r="G22" s="134" t="s">
        <v>188</v>
      </c>
      <c r="H22" s="4">
        <v>0</v>
      </c>
      <c r="I22" s="4">
        <v>76</v>
      </c>
      <c r="J22" s="5">
        <f t="shared" si="24"/>
        <v>76</v>
      </c>
      <c r="K22" s="26">
        <f t="shared" si="25"/>
        <v>0</v>
      </c>
      <c r="L22" s="26">
        <f t="shared" si="26"/>
        <v>82</v>
      </c>
      <c r="M22" s="26">
        <f t="shared" si="27"/>
        <v>82</v>
      </c>
    </row>
    <row r="23" spans="1:13" ht="14.1" customHeight="1" x14ac:dyDescent="0.25">
      <c r="A23" s="84">
        <f t="shared" si="3"/>
        <v>21</v>
      </c>
      <c r="B23" s="3" t="s">
        <v>217</v>
      </c>
      <c r="C23" s="77" t="s">
        <v>169</v>
      </c>
      <c r="D23" s="77">
        <f t="shared" ref="D23" si="33">D22-2</f>
        <v>2000</v>
      </c>
      <c r="E23" s="77">
        <f t="shared" ref="E23:E24" si="34">E22-2</f>
        <v>2001</v>
      </c>
      <c r="F23" s="3" t="s">
        <v>204</v>
      </c>
      <c r="G23" s="134" t="s">
        <v>189</v>
      </c>
      <c r="H23" s="4">
        <v>0</v>
      </c>
      <c r="I23" s="4">
        <v>76</v>
      </c>
      <c r="J23" s="5">
        <f t="shared" si="24"/>
        <v>76</v>
      </c>
      <c r="K23" s="26">
        <f t="shared" si="25"/>
        <v>0</v>
      </c>
      <c r="L23" s="26">
        <f t="shared" si="26"/>
        <v>82</v>
      </c>
      <c r="M23" s="26">
        <f t="shared" si="27"/>
        <v>82</v>
      </c>
    </row>
    <row r="24" spans="1:13" ht="14.1" customHeight="1" x14ac:dyDescent="0.25">
      <c r="A24" s="84">
        <f t="shared" si="3"/>
        <v>22</v>
      </c>
      <c r="B24" s="3" t="s">
        <v>217</v>
      </c>
      <c r="C24" s="77" t="s">
        <v>169</v>
      </c>
      <c r="D24" s="77">
        <v>1997</v>
      </c>
      <c r="E24" s="77">
        <f t="shared" si="34"/>
        <v>1999</v>
      </c>
      <c r="F24" s="3" t="s">
        <v>205</v>
      </c>
      <c r="G24" s="134" t="s">
        <v>183</v>
      </c>
      <c r="H24" s="4">
        <v>0</v>
      </c>
      <c r="I24" s="4">
        <v>76</v>
      </c>
      <c r="J24" s="5">
        <f t="shared" si="24"/>
        <v>76</v>
      </c>
      <c r="K24" s="26">
        <f t="shared" si="25"/>
        <v>0</v>
      </c>
      <c r="L24" s="26">
        <f t="shared" si="26"/>
        <v>82</v>
      </c>
      <c r="M24" s="26">
        <f t="shared" si="27"/>
        <v>82</v>
      </c>
    </row>
    <row r="25" spans="1:13" ht="14.1" customHeight="1" x14ac:dyDescent="0.25">
      <c r="A25" s="84">
        <f t="shared" si="3"/>
        <v>23</v>
      </c>
      <c r="B25" s="3" t="s">
        <v>217</v>
      </c>
      <c r="C25" s="77" t="s">
        <v>169</v>
      </c>
      <c r="D25" s="77">
        <v>1990</v>
      </c>
      <c r="E25" s="77">
        <v>1996</v>
      </c>
      <c r="F25" s="3" t="s">
        <v>166</v>
      </c>
      <c r="G25" s="134"/>
      <c r="H25" s="4">
        <v>0</v>
      </c>
      <c r="I25" s="4">
        <v>76</v>
      </c>
      <c r="J25" s="5">
        <f t="shared" si="24"/>
        <v>76</v>
      </c>
      <c r="K25" s="26">
        <f t="shared" si="25"/>
        <v>0</v>
      </c>
      <c r="L25" s="26">
        <f t="shared" si="26"/>
        <v>82</v>
      </c>
      <c r="M25" s="26">
        <f t="shared" si="27"/>
        <v>82</v>
      </c>
    </row>
    <row r="26" spans="1:13" ht="14.1" customHeight="1" x14ac:dyDescent="0.25">
      <c r="A26" s="84">
        <f t="shared" si="3"/>
        <v>24</v>
      </c>
      <c r="B26" s="3" t="s">
        <v>174</v>
      </c>
      <c r="C26" s="77" t="s">
        <v>169</v>
      </c>
      <c r="D26" s="77">
        <v>1990</v>
      </c>
      <c r="E26" s="77">
        <v>1996</v>
      </c>
      <c r="F26" s="3" t="s">
        <v>214</v>
      </c>
      <c r="G26" s="134"/>
      <c r="H26" s="4">
        <v>0</v>
      </c>
      <c r="I26" s="4">
        <v>54</v>
      </c>
      <c r="J26" s="5">
        <f t="shared" si="24"/>
        <v>54</v>
      </c>
      <c r="K26" s="26">
        <f t="shared" si="25"/>
        <v>0</v>
      </c>
      <c r="L26" s="26">
        <f t="shared" si="26"/>
        <v>60</v>
      </c>
      <c r="M26" s="26">
        <f t="shared" si="27"/>
        <v>60</v>
      </c>
    </row>
    <row r="27" spans="1:13" ht="14.1" customHeight="1" x14ac:dyDescent="0.25">
      <c r="A27" s="84">
        <f t="shared" si="3"/>
        <v>25</v>
      </c>
      <c r="B27" s="3" t="s">
        <v>174</v>
      </c>
      <c r="C27" s="77" t="s">
        <v>169</v>
      </c>
      <c r="D27" s="77">
        <v>1989</v>
      </c>
      <c r="E27" s="77">
        <v>1900</v>
      </c>
      <c r="F27" s="3" t="s">
        <v>160</v>
      </c>
      <c r="G27" s="134"/>
      <c r="H27" s="4">
        <v>0</v>
      </c>
      <c r="I27" s="4">
        <v>54</v>
      </c>
      <c r="J27" s="5">
        <f t="shared" ref="J27" si="35">SUM(H27:I27)</f>
        <v>54</v>
      </c>
      <c r="K27" s="26">
        <f t="shared" ref="K27" si="36">IF(H27=0,0,H27+6)</f>
        <v>0</v>
      </c>
      <c r="L27" s="26">
        <f t="shared" ref="L27" si="37">IF(I27=0,0,I27+6)</f>
        <v>60</v>
      </c>
      <c r="M27" s="26">
        <f t="shared" ref="M27" si="38">SUM(K27:L27)</f>
        <v>60</v>
      </c>
    </row>
    <row r="28" spans="1:13" ht="14.1" customHeight="1" x14ac:dyDescent="0.25">
      <c r="A28" s="84">
        <f t="shared" si="3"/>
        <v>26</v>
      </c>
      <c r="B28" s="2" t="s">
        <v>175</v>
      </c>
      <c r="C28" s="78" t="s">
        <v>163</v>
      </c>
      <c r="D28" s="78"/>
      <c r="E28" s="78"/>
      <c r="F28" s="2"/>
      <c r="G28" s="135"/>
      <c r="H28" s="4">
        <v>29</v>
      </c>
      <c r="I28" s="4">
        <v>0</v>
      </c>
      <c r="J28" s="5">
        <f t="shared" ref="J28:J35" si="39">SUM(H28:I28)</f>
        <v>29</v>
      </c>
      <c r="K28" s="26">
        <f t="shared" ref="K28:K35" si="40">IF(H28=0,0,H28+6)</f>
        <v>35</v>
      </c>
      <c r="L28" s="26">
        <f t="shared" ref="L28:L35" si="41">IF(I28=0,0,I28+6)</f>
        <v>0</v>
      </c>
      <c r="M28" s="26">
        <f t="shared" ref="M28:M35" si="42">SUM(K28:L28)</f>
        <v>35</v>
      </c>
    </row>
    <row r="29" spans="1:13" ht="14.1" customHeight="1" x14ac:dyDescent="0.25">
      <c r="A29" s="84">
        <f t="shared" si="3"/>
        <v>27</v>
      </c>
      <c r="B29" s="3" t="s">
        <v>218</v>
      </c>
      <c r="C29" s="77" t="s">
        <v>169</v>
      </c>
      <c r="D29" s="77">
        <v>2004</v>
      </c>
      <c r="E29" s="77">
        <v>2005</v>
      </c>
      <c r="F29" s="3" t="s">
        <v>202</v>
      </c>
      <c r="G29" s="134" t="s">
        <v>182</v>
      </c>
      <c r="H29" s="4">
        <v>0</v>
      </c>
      <c r="I29" s="4">
        <v>76</v>
      </c>
      <c r="J29" s="5">
        <f t="shared" si="39"/>
        <v>76</v>
      </c>
      <c r="K29" s="26">
        <f t="shared" si="40"/>
        <v>0</v>
      </c>
      <c r="L29" s="26">
        <f t="shared" si="41"/>
        <v>82</v>
      </c>
      <c r="M29" s="26">
        <f t="shared" si="42"/>
        <v>82</v>
      </c>
    </row>
    <row r="30" spans="1:13" ht="14.1" customHeight="1" x14ac:dyDescent="0.25">
      <c r="A30" s="84">
        <f t="shared" si="3"/>
        <v>28</v>
      </c>
      <c r="B30" s="3" t="s">
        <v>218</v>
      </c>
      <c r="C30" s="77" t="s">
        <v>169</v>
      </c>
      <c r="D30" s="77">
        <f>D29-2</f>
        <v>2002</v>
      </c>
      <c r="E30" s="77">
        <f>E29-2</f>
        <v>2003</v>
      </c>
      <c r="F30" s="3" t="s">
        <v>203</v>
      </c>
      <c r="G30" s="134" t="s">
        <v>188</v>
      </c>
      <c r="H30" s="4">
        <v>0</v>
      </c>
      <c r="I30" s="4">
        <v>76</v>
      </c>
      <c r="J30" s="5">
        <f t="shared" si="39"/>
        <v>76</v>
      </c>
      <c r="K30" s="26">
        <f t="shared" si="40"/>
        <v>0</v>
      </c>
      <c r="L30" s="26">
        <f t="shared" si="41"/>
        <v>82</v>
      </c>
      <c r="M30" s="26">
        <f t="shared" si="42"/>
        <v>82</v>
      </c>
    </row>
    <row r="31" spans="1:13" ht="14.1" customHeight="1" x14ac:dyDescent="0.25">
      <c r="A31" s="84">
        <f t="shared" si="3"/>
        <v>29</v>
      </c>
      <c r="B31" s="3" t="s">
        <v>218</v>
      </c>
      <c r="C31" s="77" t="s">
        <v>169</v>
      </c>
      <c r="D31" s="77">
        <f t="shared" ref="D31" si="43">D30-2</f>
        <v>2000</v>
      </c>
      <c r="E31" s="77">
        <f t="shared" ref="E31:E32" si="44">E30-2</f>
        <v>2001</v>
      </c>
      <c r="F31" s="3" t="s">
        <v>204</v>
      </c>
      <c r="G31" s="134" t="s">
        <v>189</v>
      </c>
      <c r="H31" s="4">
        <v>0</v>
      </c>
      <c r="I31" s="4">
        <v>76</v>
      </c>
      <c r="J31" s="5">
        <f t="shared" si="39"/>
        <v>76</v>
      </c>
      <c r="K31" s="26">
        <f t="shared" si="40"/>
        <v>0</v>
      </c>
      <c r="L31" s="26">
        <f t="shared" si="41"/>
        <v>82</v>
      </c>
      <c r="M31" s="26">
        <f t="shared" si="42"/>
        <v>82</v>
      </c>
    </row>
    <row r="32" spans="1:13" ht="14.1" customHeight="1" x14ac:dyDescent="0.25">
      <c r="A32" s="84">
        <f t="shared" si="3"/>
        <v>30</v>
      </c>
      <c r="B32" s="3" t="s">
        <v>218</v>
      </c>
      <c r="C32" s="77" t="s">
        <v>169</v>
      </c>
      <c r="D32" s="77">
        <v>1997</v>
      </c>
      <c r="E32" s="77">
        <f t="shared" si="44"/>
        <v>1999</v>
      </c>
      <c r="F32" s="3" t="s">
        <v>205</v>
      </c>
      <c r="G32" s="134" t="s">
        <v>183</v>
      </c>
      <c r="H32" s="4">
        <v>0</v>
      </c>
      <c r="I32" s="4">
        <v>76</v>
      </c>
      <c r="J32" s="5">
        <f t="shared" si="39"/>
        <v>76</v>
      </c>
      <c r="K32" s="26">
        <f t="shared" si="40"/>
        <v>0</v>
      </c>
      <c r="L32" s="26">
        <f t="shared" si="41"/>
        <v>82</v>
      </c>
      <c r="M32" s="26">
        <f t="shared" si="42"/>
        <v>82</v>
      </c>
    </row>
    <row r="33" spans="1:13" ht="14.1" customHeight="1" x14ac:dyDescent="0.25">
      <c r="A33" s="84">
        <f t="shared" si="3"/>
        <v>31</v>
      </c>
      <c r="B33" s="3" t="s">
        <v>218</v>
      </c>
      <c r="C33" s="77" t="s">
        <v>169</v>
      </c>
      <c r="D33" s="77">
        <v>1990</v>
      </c>
      <c r="E33" s="77">
        <v>1996</v>
      </c>
      <c r="F33" s="3" t="s">
        <v>166</v>
      </c>
      <c r="G33" s="134"/>
      <c r="H33" s="4">
        <v>0</v>
      </c>
      <c r="I33" s="4">
        <v>76</v>
      </c>
      <c r="J33" s="5">
        <f t="shared" si="39"/>
        <v>76</v>
      </c>
      <c r="K33" s="26">
        <f t="shared" si="40"/>
        <v>0</v>
      </c>
      <c r="L33" s="26">
        <f t="shared" si="41"/>
        <v>82</v>
      </c>
      <c r="M33" s="26">
        <f t="shared" si="42"/>
        <v>82</v>
      </c>
    </row>
    <row r="34" spans="1:13" ht="14.1" customHeight="1" x14ac:dyDescent="0.25">
      <c r="A34" s="84">
        <f t="shared" si="3"/>
        <v>32</v>
      </c>
      <c r="B34" s="3" t="s">
        <v>176</v>
      </c>
      <c r="C34" s="78" t="s">
        <v>169</v>
      </c>
      <c r="D34" s="77">
        <v>1990</v>
      </c>
      <c r="E34" s="77">
        <v>1996</v>
      </c>
      <c r="F34" s="3" t="s">
        <v>214</v>
      </c>
      <c r="G34" s="134"/>
      <c r="H34" s="4">
        <v>0</v>
      </c>
      <c r="I34" s="4">
        <v>54</v>
      </c>
      <c r="J34" s="5">
        <f t="shared" si="39"/>
        <v>54</v>
      </c>
      <c r="K34" s="26">
        <f t="shared" si="40"/>
        <v>0</v>
      </c>
      <c r="L34" s="26">
        <f t="shared" si="41"/>
        <v>60</v>
      </c>
      <c r="M34" s="26">
        <f t="shared" si="42"/>
        <v>60</v>
      </c>
    </row>
    <row r="35" spans="1:13" ht="14.1" customHeight="1" x14ac:dyDescent="0.25">
      <c r="A35" s="84">
        <f t="shared" si="3"/>
        <v>33</v>
      </c>
      <c r="B35" s="3" t="s">
        <v>176</v>
      </c>
      <c r="C35" s="78" t="s">
        <v>169</v>
      </c>
      <c r="D35" s="77">
        <v>1989</v>
      </c>
      <c r="E35" s="77">
        <v>1900</v>
      </c>
      <c r="F35" s="3" t="s">
        <v>160</v>
      </c>
      <c r="G35" s="134"/>
      <c r="H35" s="4">
        <v>0</v>
      </c>
      <c r="I35" s="4">
        <v>54</v>
      </c>
      <c r="J35" s="5">
        <f t="shared" si="39"/>
        <v>54</v>
      </c>
      <c r="K35" s="26">
        <f t="shared" si="40"/>
        <v>0</v>
      </c>
      <c r="L35" s="26">
        <f t="shared" si="41"/>
        <v>60</v>
      </c>
      <c r="M35" s="26">
        <f t="shared" si="42"/>
        <v>60</v>
      </c>
    </row>
    <row r="36" spans="1:13" x14ac:dyDescent="0.25">
      <c r="B36" s="33" t="s">
        <v>13</v>
      </c>
      <c r="C36" s="96" t="str">
        <f>C2</f>
        <v>Compé.</v>
      </c>
      <c r="D36" s="85" t="str">
        <f t="shared" ref="D36:G36" si="45">D2</f>
        <v>inf.</v>
      </c>
      <c r="E36" s="96" t="str">
        <f t="shared" si="45"/>
        <v>sup.</v>
      </c>
      <c r="F36" s="85">
        <f t="shared" si="45"/>
        <v>2019</v>
      </c>
      <c r="G36" s="96" t="str">
        <f t="shared" si="45"/>
        <v>Avant</v>
      </c>
      <c r="H36" s="7" t="str">
        <f>H2</f>
        <v>Adhésion</v>
      </c>
      <c r="I36" s="7" t="str">
        <f>I2</f>
        <v>Lic. SFQ</v>
      </c>
      <c r="J36" s="97" t="str">
        <f>J2</f>
        <v>Total</v>
      </c>
      <c r="K36" s="28" t="str">
        <f>H36</f>
        <v>Adhésion</v>
      </c>
      <c r="L36" s="28" t="str">
        <f>I36</f>
        <v>Lic. SFQ</v>
      </c>
      <c r="M36" s="28" t="str">
        <f>J36</f>
        <v>Total</v>
      </c>
    </row>
    <row r="37" spans="1:13" ht="14.1" customHeight="1" x14ac:dyDescent="0.25">
      <c r="A37" s="84">
        <f>A35+1</f>
        <v>34</v>
      </c>
      <c r="B37" s="3" t="s">
        <v>161</v>
      </c>
      <c r="C37" s="77" t="s">
        <v>163</v>
      </c>
      <c r="D37" s="77"/>
      <c r="E37" s="77"/>
      <c r="F37" s="3"/>
      <c r="G37" s="3"/>
      <c r="H37" s="4">
        <v>29</v>
      </c>
      <c r="I37" s="4">
        <v>0</v>
      </c>
      <c r="J37" s="6">
        <f>SUM(H37:I37)</f>
        <v>29</v>
      </c>
      <c r="K37" s="26">
        <f>IF(H37=0,0,H37+5)</f>
        <v>34</v>
      </c>
      <c r="L37" s="26">
        <f>IF(I37=0,0,I37+5)</f>
        <v>0</v>
      </c>
      <c r="M37" s="26">
        <f>SUM(K37:L37)</f>
        <v>34</v>
      </c>
    </row>
    <row r="38" spans="1:13" ht="14.1" customHeight="1" x14ac:dyDescent="0.25">
      <c r="A38" s="84">
        <f t="shared" ref="A38:A43" si="46">A37+1</f>
        <v>35</v>
      </c>
      <c r="B38" s="3" t="s">
        <v>219</v>
      </c>
      <c r="C38" s="77" t="s">
        <v>169</v>
      </c>
      <c r="D38" s="77">
        <v>2004</v>
      </c>
      <c r="E38" s="77">
        <v>2005</v>
      </c>
      <c r="F38" s="3" t="s">
        <v>202</v>
      </c>
      <c r="G38" s="134" t="s">
        <v>182</v>
      </c>
      <c r="H38" s="4">
        <v>0</v>
      </c>
      <c r="I38" s="4">
        <v>76</v>
      </c>
      <c r="J38" s="5">
        <f t="shared" ref="J38:J44" si="47">SUM(H38:I38)</f>
        <v>76</v>
      </c>
      <c r="K38" s="26">
        <f t="shared" ref="K38:K44" si="48">IF(H38=0,0,H38+6)</f>
        <v>0</v>
      </c>
      <c r="L38" s="26">
        <f t="shared" ref="L38:L44" si="49">IF(I38=0,0,I38+6)</f>
        <v>82</v>
      </c>
      <c r="M38" s="26">
        <f t="shared" ref="M38:M44" si="50">SUM(K38:L38)</f>
        <v>82</v>
      </c>
    </row>
    <row r="39" spans="1:13" ht="14.1" customHeight="1" x14ac:dyDescent="0.25">
      <c r="A39" s="84">
        <f t="shared" si="46"/>
        <v>36</v>
      </c>
      <c r="B39" s="3" t="s">
        <v>219</v>
      </c>
      <c r="C39" s="77" t="s">
        <v>169</v>
      </c>
      <c r="D39" s="77">
        <f>D38-2</f>
        <v>2002</v>
      </c>
      <c r="E39" s="77">
        <f>E38-2</f>
        <v>2003</v>
      </c>
      <c r="F39" s="3" t="s">
        <v>203</v>
      </c>
      <c r="G39" s="134" t="s">
        <v>188</v>
      </c>
      <c r="H39" s="4">
        <v>0</v>
      </c>
      <c r="I39" s="4">
        <v>76</v>
      </c>
      <c r="J39" s="5">
        <f t="shared" si="47"/>
        <v>76</v>
      </c>
      <c r="K39" s="26">
        <f t="shared" si="48"/>
        <v>0</v>
      </c>
      <c r="L39" s="26">
        <f t="shared" si="49"/>
        <v>82</v>
      </c>
      <c r="M39" s="26">
        <f t="shared" si="50"/>
        <v>82</v>
      </c>
    </row>
    <row r="40" spans="1:13" ht="14.1" customHeight="1" x14ac:dyDescent="0.25">
      <c r="A40" s="84">
        <f t="shared" si="46"/>
        <v>37</v>
      </c>
      <c r="B40" s="3" t="s">
        <v>219</v>
      </c>
      <c r="C40" s="77" t="s">
        <v>169</v>
      </c>
      <c r="D40" s="77">
        <f t="shared" ref="D40" si="51">D39-2</f>
        <v>2000</v>
      </c>
      <c r="E40" s="77">
        <f t="shared" ref="E40:E41" si="52">E39-2</f>
        <v>2001</v>
      </c>
      <c r="F40" s="3" t="s">
        <v>204</v>
      </c>
      <c r="G40" s="134" t="s">
        <v>189</v>
      </c>
      <c r="H40" s="4">
        <v>0</v>
      </c>
      <c r="I40" s="4">
        <v>76</v>
      </c>
      <c r="J40" s="5">
        <f t="shared" si="47"/>
        <v>76</v>
      </c>
      <c r="K40" s="26">
        <f t="shared" si="48"/>
        <v>0</v>
      </c>
      <c r="L40" s="26">
        <f t="shared" si="49"/>
        <v>82</v>
      </c>
      <c r="M40" s="26">
        <f t="shared" si="50"/>
        <v>82</v>
      </c>
    </row>
    <row r="41" spans="1:13" ht="14.1" customHeight="1" x14ac:dyDescent="0.25">
      <c r="A41" s="84">
        <f t="shared" si="46"/>
        <v>38</v>
      </c>
      <c r="B41" s="3" t="s">
        <v>219</v>
      </c>
      <c r="C41" s="77" t="s">
        <v>169</v>
      </c>
      <c r="D41" s="77">
        <v>1997</v>
      </c>
      <c r="E41" s="77">
        <f t="shared" si="52"/>
        <v>1999</v>
      </c>
      <c r="F41" s="3" t="s">
        <v>205</v>
      </c>
      <c r="G41" s="134" t="s">
        <v>183</v>
      </c>
      <c r="H41" s="4">
        <v>0</v>
      </c>
      <c r="I41" s="4">
        <v>76</v>
      </c>
      <c r="J41" s="5">
        <f t="shared" si="47"/>
        <v>76</v>
      </c>
      <c r="K41" s="26">
        <f t="shared" si="48"/>
        <v>0</v>
      </c>
      <c r="L41" s="26">
        <f t="shared" si="49"/>
        <v>82</v>
      </c>
      <c r="M41" s="26">
        <f t="shared" si="50"/>
        <v>82</v>
      </c>
    </row>
    <row r="42" spans="1:13" ht="14.1" customHeight="1" x14ac:dyDescent="0.25">
      <c r="A42" s="84">
        <f t="shared" si="46"/>
        <v>39</v>
      </c>
      <c r="B42" s="3" t="s">
        <v>219</v>
      </c>
      <c r="C42" s="77" t="s">
        <v>169</v>
      </c>
      <c r="D42" s="77">
        <v>1990</v>
      </c>
      <c r="E42" s="77">
        <v>1996</v>
      </c>
      <c r="F42" s="3" t="s">
        <v>166</v>
      </c>
      <c r="G42" s="134"/>
      <c r="H42" s="4">
        <v>0</v>
      </c>
      <c r="I42" s="4">
        <v>76</v>
      </c>
      <c r="J42" s="5">
        <f t="shared" si="47"/>
        <v>76</v>
      </c>
      <c r="K42" s="26">
        <f t="shared" si="48"/>
        <v>0</v>
      </c>
      <c r="L42" s="26">
        <f t="shared" si="49"/>
        <v>82</v>
      </c>
      <c r="M42" s="26">
        <f t="shared" si="50"/>
        <v>82</v>
      </c>
    </row>
    <row r="43" spans="1:13" ht="14.1" customHeight="1" x14ac:dyDescent="0.25">
      <c r="A43" s="84">
        <f t="shared" si="46"/>
        <v>40</v>
      </c>
      <c r="B43" s="3" t="s">
        <v>177</v>
      </c>
      <c r="C43" s="77" t="s">
        <v>169</v>
      </c>
      <c r="D43" s="77">
        <v>1990</v>
      </c>
      <c r="E43" s="77">
        <v>1996</v>
      </c>
      <c r="F43" s="3" t="s">
        <v>214</v>
      </c>
      <c r="G43" s="134"/>
      <c r="H43" s="4">
        <v>0</v>
      </c>
      <c r="I43" s="4">
        <v>54</v>
      </c>
      <c r="J43" s="5">
        <f t="shared" si="47"/>
        <v>54</v>
      </c>
      <c r="K43" s="26">
        <f t="shared" si="48"/>
        <v>0</v>
      </c>
      <c r="L43" s="26">
        <f t="shared" si="49"/>
        <v>60</v>
      </c>
      <c r="M43" s="26">
        <f t="shared" si="50"/>
        <v>60</v>
      </c>
    </row>
    <row r="44" spans="1:13" ht="14.1" customHeight="1" x14ac:dyDescent="0.25">
      <c r="A44" s="84">
        <f t="shared" ref="A44:A52" si="53">A43+1</f>
        <v>41</v>
      </c>
      <c r="B44" s="3" t="s">
        <v>177</v>
      </c>
      <c r="C44" s="77" t="s">
        <v>169</v>
      </c>
      <c r="D44" s="77">
        <v>1989</v>
      </c>
      <c r="E44" s="77">
        <v>1900</v>
      </c>
      <c r="F44" s="3" t="s">
        <v>160</v>
      </c>
      <c r="G44" s="134"/>
      <c r="H44" s="4">
        <v>0</v>
      </c>
      <c r="I44" s="4">
        <v>54</v>
      </c>
      <c r="J44" s="5">
        <f t="shared" si="47"/>
        <v>54</v>
      </c>
      <c r="K44" s="26">
        <f t="shared" si="48"/>
        <v>0</v>
      </c>
      <c r="L44" s="26">
        <f t="shared" si="49"/>
        <v>60</v>
      </c>
      <c r="M44" s="26">
        <f t="shared" si="50"/>
        <v>60</v>
      </c>
    </row>
    <row r="45" spans="1:13" ht="14.1" customHeight="1" x14ac:dyDescent="0.25">
      <c r="A45" s="84">
        <f t="shared" si="53"/>
        <v>42</v>
      </c>
      <c r="B45" s="3" t="s">
        <v>162</v>
      </c>
      <c r="C45" s="77" t="s">
        <v>163</v>
      </c>
      <c r="D45" s="77"/>
      <c r="E45" s="77"/>
      <c r="F45" s="3"/>
      <c r="G45" s="134"/>
      <c r="H45" s="4"/>
      <c r="I45" s="4"/>
      <c r="J45" s="5"/>
      <c r="K45" s="26"/>
      <c r="L45" s="26"/>
      <c r="M45" s="26"/>
    </row>
    <row r="46" spans="1:13" ht="14.1" customHeight="1" x14ac:dyDescent="0.25">
      <c r="A46" s="84">
        <f t="shared" si="53"/>
        <v>43</v>
      </c>
      <c r="B46" s="3" t="s">
        <v>220</v>
      </c>
      <c r="C46" s="77" t="s">
        <v>169</v>
      </c>
      <c r="D46" s="77">
        <v>2004</v>
      </c>
      <c r="E46" s="77">
        <v>2005</v>
      </c>
      <c r="F46" s="3" t="s">
        <v>202</v>
      </c>
      <c r="G46" s="134" t="s">
        <v>182</v>
      </c>
      <c r="H46" s="4">
        <v>0</v>
      </c>
      <c r="I46" s="4">
        <v>76</v>
      </c>
      <c r="J46" s="5">
        <f t="shared" ref="J46:J52" si="54">SUM(H46:I46)</f>
        <v>76</v>
      </c>
      <c r="K46" s="26">
        <f t="shared" ref="K46:K52" si="55">IF(H46=0,0,H46+6)</f>
        <v>0</v>
      </c>
      <c r="L46" s="26">
        <f t="shared" ref="L46:L52" si="56">IF(I46=0,0,I46+6)</f>
        <v>82</v>
      </c>
      <c r="M46" s="26">
        <f t="shared" ref="M46:M52" si="57">SUM(K46:L46)</f>
        <v>82</v>
      </c>
    </row>
    <row r="47" spans="1:13" ht="14.1" customHeight="1" x14ac:dyDescent="0.25">
      <c r="A47" s="84">
        <f t="shared" si="53"/>
        <v>44</v>
      </c>
      <c r="B47" s="3" t="s">
        <v>220</v>
      </c>
      <c r="C47" s="77" t="s">
        <v>169</v>
      </c>
      <c r="D47" s="77">
        <f>D46-2</f>
        <v>2002</v>
      </c>
      <c r="E47" s="77">
        <f>E46-2</f>
        <v>2003</v>
      </c>
      <c r="F47" s="3" t="s">
        <v>203</v>
      </c>
      <c r="G47" s="134" t="s">
        <v>188</v>
      </c>
      <c r="H47" s="4">
        <v>0</v>
      </c>
      <c r="I47" s="4">
        <v>76</v>
      </c>
      <c r="J47" s="5">
        <f t="shared" si="54"/>
        <v>76</v>
      </c>
      <c r="K47" s="26">
        <f t="shared" si="55"/>
        <v>0</v>
      </c>
      <c r="L47" s="26">
        <f t="shared" si="56"/>
        <v>82</v>
      </c>
      <c r="M47" s="26">
        <f t="shared" si="57"/>
        <v>82</v>
      </c>
    </row>
    <row r="48" spans="1:13" ht="14.1" customHeight="1" x14ac:dyDescent="0.25">
      <c r="A48" s="84">
        <f t="shared" si="53"/>
        <v>45</v>
      </c>
      <c r="B48" s="3" t="s">
        <v>220</v>
      </c>
      <c r="C48" s="77" t="s">
        <v>169</v>
      </c>
      <c r="D48" s="77">
        <f t="shared" ref="D48" si="58">D47-2</f>
        <v>2000</v>
      </c>
      <c r="E48" s="77">
        <f t="shared" ref="E48:E49" si="59">E47-2</f>
        <v>2001</v>
      </c>
      <c r="F48" s="3" t="s">
        <v>204</v>
      </c>
      <c r="G48" s="134" t="s">
        <v>189</v>
      </c>
      <c r="H48" s="4">
        <v>0</v>
      </c>
      <c r="I48" s="4">
        <v>76</v>
      </c>
      <c r="J48" s="5">
        <f t="shared" si="54"/>
        <v>76</v>
      </c>
      <c r="K48" s="26">
        <f t="shared" si="55"/>
        <v>0</v>
      </c>
      <c r="L48" s="26">
        <f t="shared" si="56"/>
        <v>82</v>
      </c>
      <c r="M48" s="26">
        <f t="shared" si="57"/>
        <v>82</v>
      </c>
    </row>
    <row r="49" spans="1:13" ht="14.1" customHeight="1" x14ac:dyDescent="0.25">
      <c r="A49" s="84">
        <f t="shared" si="53"/>
        <v>46</v>
      </c>
      <c r="B49" s="3" t="s">
        <v>220</v>
      </c>
      <c r="C49" s="77" t="s">
        <v>169</v>
      </c>
      <c r="D49" s="77">
        <v>1997</v>
      </c>
      <c r="E49" s="77">
        <f t="shared" si="59"/>
        <v>1999</v>
      </c>
      <c r="F49" s="3" t="s">
        <v>205</v>
      </c>
      <c r="G49" s="134" t="s">
        <v>183</v>
      </c>
      <c r="H49" s="4">
        <v>0</v>
      </c>
      <c r="I49" s="4">
        <v>76</v>
      </c>
      <c r="J49" s="5">
        <f t="shared" si="54"/>
        <v>76</v>
      </c>
      <c r="K49" s="26">
        <f t="shared" si="55"/>
        <v>0</v>
      </c>
      <c r="L49" s="26">
        <f t="shared" si="56"/>
        <v>82</v>
      </c>
      <c r="M49" s="26">
        <f t="shared" si="57"/>
        <v>82</v>
      </c>
    </row>
    <row r="50" spans="1:13" ht="14.1" customHeight="1" x14ac:dyDescent="0.25">
      <c r="A50" s="84">
        <f t="shared" si="53"/>
        <v>47</v>
      </c>
      <c r="B50" s="3" t="s">
        <v>220</v>
      </c>
      <c r="C50" s="77" t="s">
        <v>169</v>
      </c>
      <c r="D50" s="77">
        <v>1990</v>
      </c>
      <c r="E50" s="77">
        <v>1996</v>
      </c>
      <c r="F50" s="3" t="s">
        <v>166</v>
      </c>
      <c r="G50" s="134"/>
      <c r="H50" s="4">
        <v>0</v>
      </c>
      <c r="I50" s="4">
        <v>76</v>
      </c>
      <c r="J50" s="5">
        <f t="shared" si="54"/>
        <v>76</v>
      </c>
      <c r="K50" s="26">
        <f t="shared" si="55"/>
        <v>0</v>
      </c>
      <c r="L50" s="26">
        <f t="shared" si="56"/>
        <v>82</v>
      </c>
      <c r="M50" s="26">
        <f t="shared" si="57"/>
        <v>82</v>
      </c>
    </row>
    <row r="51" spans="1:13" ht="14.1" customHeight="1" x14ac:dyDescent="0.25">
      <c r="A51" s="84">
        <f t="shared" si="53"/>
        <v>48</v>
      </c>
      <c r="B51" s="3" t="s">
        <v>178</v>
      </c>
      <c r="C51" s="77" t="s">
        <v>169</v>
      </c>
      <c r="D51" s="77">
        <v>1990</v>
      </c>
      <c r="E51" s="77">
        <v>1996</v>
      </c>
      <c r="F51" s="3" t="s">
        <v>214</v>
      </c>
      <c r="G51" s="134"/>
      <c r="H51" s="4">
        <v>0</v>
      </c>
      <c r="I51" s="4">
        <v>54</v>
      </c>
      <c r="J51" s="5">
        <f t="shared" si="54"/>
        <v>54</v>
      </c>
      <c r="K51" s="26">
        <f t="shared" si="55"/>
        <v>0</v>
      </c>
      <c r="L51" s="26">
        <f t="shared" si="56"/>
        <v>60</v>
      </c>
      <c r="M51" s="26">
        <f t="shared" si="57"/>
        <v>60</v>
      </c>
    </row>
    <row r="52" spans="1:13" ht="14.1" customHeight="1" x14ac:dyDescent="0.25">
      <c r="A52" s="84">
        <f t="shared" si="53"/>
        <v>49</v>
      </c>
      <c r="B52" s="3" t="s">
        <v>178</v>
      </c>
      <c r="C52" s="77" t="s">
        <v>169</v>
      </c>
      <c r="D52" s="77">
        <v>1989</v>
      </c>
      <c r="E52" s="77">
        <v>1900</v>
      </c>
      <c r="F52" s="3" t="s">
        <v>160</v>
      </c>
      <c r="G52" s="134"/>
      <c r="H52" s="4">
        <v>0</v>
      </c>
      <c r="I52" s="4">
        <v>54</v>
      </c>
      <c r="J52" s="5">
        <f t="shared" si="54"/>
        <v>54</v>
      </c>
      <c r="K52" s="26">
        <f t="shared" si="55"/>
        <v>0</v>
      </c>
      <c r="L52" s="26">
        <f t="shared" si="56"/>
        <v>60</v>
      </c>
      <c r="M52" s="26">
        <f t="shared" si="57"/>
        <v>60</v>
      </c>
    </row>
    <row r="53" spans="1:13" x14ac:dyDescent="0.25">
      <c r="B53" s="34" t="s">
        <v>194</v>
      </c>
      <c r="C53" s="99" t="str">
        <f>C2</f>
        <v>Compé.</v>
      </c>
      <c r="D53" s="86" t="str">
        <f t="shared" ref="D53:G53" si="60">D2</f>
        <v>inf.</v>
      </c>
      <c r="E53" s="99" t="str">
        <f t="shared" si="60"/>
        <v>sup.</v>
      </c>
      <c r="F53" s="86">
        <f t="shared" si="60"/>
        <v>2019</v>
      </c>
      <c r="G53" s="99" t="str">
        <f t="shared" si="60"/>
        <v>Avant</v>
      </c>
      <c r="H53" s="8" t="str">
        <f>H2</f>
        <v>Adhésion</v>
      </c>
      <c r="I53" s="8" t="str">
        <f>I2</f>
        <v>Lic. SFQ</v>
      </c>
      <c r="J53" s="100" t="str">
        <f>J2</f>
        <v>Total</v>
      </c>
      <c r="K53" s="28" t="str">
        <f>H53</f>
        <v>Adhésion</v>
      </c>
      <c r="L53" s="28" t="str">
        <f>I53</f>
        <v>Lic. SFQ</v>
      </c>
      <c r="M53" s="28" t="str">
        <f>J53</f>
        <v>Total</v>
      </c>
    </row>
    <row r="54" spans="1:13" ht="13.5" customHeight="1" x14ac:dyDescent="0.25">
      <c r="A54" s="84">
        <f>A52+1</f>
        <v>50</v>
      </c>
      <c r="B54" s="3" t="s">
        <v>207</v>
      </c>
      <c r="C54" s="77" t="s">
        <v>163</v>
      </c>
      <c r="D54" s="77"/>
      <c r="E54" s="77"/>
      <c r="F54" s="3"/>
      <c r="G54" s="3"/>
      <c r="H54" s="4">
        <v>29</v>
      </c>
      <c r="I54" s="4">
        <v>0</v>
      </c>
      <c r="J54" s="6">
        <f>SUM(H54:I54)</f>
        <v>29</v>
      </c>
      <c r="K54" s="26">
        <f>IF(H54=0,0,H54+2)</f>
        <v>31</v>
      </c>
      <c r="L54" s="26">
        <f>IF(I54=0,0,I54+2)</f>
        <v>0</v>
      </c>
      <c r="M54" s="26">
        <f>SUM(K54:L54)</f>
        <v>31</v>
      </c>
    </row>
    <row r="55" spans="1:13" ht="13.5" customHeight="1" x14ac:dyDescent="0.25">
      <c r="A55" s="84">
        <f t="shared" ref="A55:A77" si="61">A54+1</f>
        <v>51</v>
      </c>
      <c r="B55" s="3" t="s">
        <v>208</v>
      </c>
      <c r="C55" s="77" t="s">
        <v>163</v>
      </c>
      <c r="D55" s="77"/>
      <c r="E55" s="77"/>
      <c r="F55" s="3"/>
      <c r="G55" s="3"/>
      <c r="H55" s="4">
        <v>29</v>
      </c>
      <c r="I55" s="4">
        <v>0</v>
      </c>
      <c r="J55" s="6">
        <f t="shared" ref="J55:J57" si="62">SUM(H55:I55)</f>
        <v>29</v>
      </c>
      <c r="K55" s="26">
        <f t="shared" ref="K55:L57" si="63">IF(H55=0,0,H55+2)</f>
        <v>31</v>
      </c>
      <c r="L55" s="26">
        <f t="shared" si="63"/>
        <v>0</v>
      </c>
      <c r="M55" s="26">
        <f t="shared" ref="M55:M57" si="64">SUM(K55:L55)</f>
        <v>31</v>
      </c>
    </row>
    <row r="56" spans="1:13" ht="13.5" customHeight="1" x14ac:dyDescent="0.25">
      <c r="A56" s="84">
        <f t="shared" si="61"/>
        <v>52</v>
      </c>
      <c r="B56" s="3" t="s">
        <v>209</v>
      </c>
      <c r="C56" s="77" t="s">
        <v>163</v>
      </c>
      <c r="D56" s="77"/>
      <c r="E56" s="77"/>
      <c r="F56" s="3"/>
      <c r="G56" s="3"/>
      <c r="H56" s="4">
        <v>29</v>
      </c>
      <c r="I56" s="4">
        <v>0</v>
      </c>
      <c r="J56" s="6">
        <f t="shared" si="62"/>
        <v>29</v>
      </c>
      <c r="K56" s="26">
        <f t="shared" si="63"/>
        <v>31</v>
      </c>
      <c r="L56" s="26">
        <f t="shared" si="63"/>
        <v>0</v>
      </c>
      <c r="M56" s="26">
        <f t="shared" si="64"/>
        <v>31</v>
      </c>
    </row>
    <row r="57" spans="1:13" ht="13.5" customHeight="1" x14ac:dyDescent="0.25">
      <c r="A57" s="84">
        <f t="shared" si="61"/>
        <v>53</v>
      </c>
      <c r="B57" s="2" t="s">
        <v>9</v>
      </c>
      <c r="C57" s="78" t="s">
        <v>163</v>
      </c>
      <c r="D57" s="78"/>
      <c r="E57" s="78"/>
      <c r="F57" s="2"/>
      <c r="G57" s="2"/>
      <c r="H57" s="4">
        <v>29</v>
      </c>
      <c r="I57" s="4">
        <v>0</v>
      </c>
      <c r="J57" s="6">
        <f t="shared" si="62"/>
        <v>29</v>
      </c>
      <c r="K57" s="26">
        <f t="shared" si="63"/>
        <v>31</v>
      </c>
      <c r="L57" s="26">
        <f t="shared" si="63"/>
        <v>0</v>
      </c>
      <c r="M57" s="26">
        <f t="shared" si="64"/>
        <v>31</v>
      </c>
    </row>
    <row r="58" spans="1:13" x14ac:dyDescent="0.25">
      <c r="B58" s="35" t="s">
        <v>11</v>
      </c>
      <c r="C58" s="101" t="str">
        <f>C2</f>
        <v>Compé.</v>
      </c>
      <c r="D58" s="87" t="str">
        <f t="shared" ref="D58:G58" si="65">D2</f>
        <v>inf.</v>
      </c>
      <c r="E58" s="101" t="str">
        <f t="shared" si="65"/>
        <v>sup.</v>
      </c>
      <c r="F58" s="87">
        <f t="shared" si="65"/>
        <v>2019</v>
      </c>
      <c r="G58" s="101" t="str">
        <f t="shared" si="65"/>
        <v>Avant</v>
      </c>
      <c r="H58" s="9" t="str">
        <f>H2</f>
        <v>Adhésion</v>
      </c>
      <c r="I58" s="9" t="str">
        <f>I2</f>
        <v>Lic. SFQ</v>
      </c>
      <c r="J58" s="102" t="str">
        <f>J2</f>
        <v>Total</v>
      </c>
      <c r="K58" s="28" t="str">
        <f>H58</f>
        <v>Adhésion</v>
      </c>
      <c r="L58" s="28" t="str">
        <f>I58</f>
        <v>Lic. SFQ</v>
      </c>
      <c r="M58" s="28" t="str">
        <f>J58</f>
        <v>Total</v>
      </c>
    </row>
    <row r="59" spans="1:13" ht="13.5" customHeight="1" x14ac:dyDescent="0.25">
      <c r="A59" s="84">
        <f>A57+1</f>
        <v>54</v>
      </c>
      <c r="B59" s="3" t="s">
        <v>253</v>
      </c>
      <c r="C59" s="77" t="s">
        <v>169</v>
      </c>
      <c r="D59" s="77">
        <v>2012</v>
      </c>
      <c r="E59" s="77">
        <v>2013</v>
      </c>
      <c r="F59" s="79" t="s">
        <v>179</v>
      </c>
      <c r="G59" s="136" t="s">
        <v>197</v>
      </c>
      <c r="H59" s="4">
        <v>0</v>
      </c>
      <c r="I59" s="4">
        <v>29</v>
      </c>
      <c r="J59" s="5">
        <f>SUM(H59:I59)</f>
        <v>29</v>
      </c>
      <c r="K59" s="27">
        <f>IF(H59=0,0,H59+5)</f>
        <v>0</v>
      </c>
      <c r="L59" s="27">
        <f>IF(I59=0,0,I59+6)</f>
        <v>35</v>
      </c>
      <c r="M59" s="27">
        <f>SUM(K59:L59)</f>
        <v>35</v>
      </c>
    </row>
    <row r="60" spans="1:13" ht="13.5" customHeight="1" x14ac:dyDescent="0.25">
      <c r="A60" s="84">
        <f>A59+1</f>
        <v>55</v>
      </c>
      <c r="B60" s="3" t="s">
        <v>253</v>
      </c>
      <c r="C60" s="77" t="s">
        <v>169</v>
      </c>
      <c r="D60" s="77">
        <f t="shared" ref="D60:E62" si="66">D59-2</f>
        <v>2010</v>
      </c>
      <c r="E60" s="77">
        <f t="shared" si="66"/>
        <v>2011</v>
      </c>
      <c r="F60" s="79" t="s">
        <v>184</v>
      </c>
      <c r="G60" s="136" t="s">
        <v>180</v>
      </c>
      <c r="H60" s="4">
        <v>0</v>
      </c>
      <c r="I60" s="4">
        <v>46</v>
      </c>
      <c r="J60" s="5">
        <f t="shared" ref="J60:J74" si="67">SUM(H60:I60)</f>
        <v>46</v>
      </c>
      <c r="K60" s="27">
        <f t="shared" ref="K60:K74" si="68">IF(H60=0,0,H60+5)</f>
        <v>0</v>
      </c>
      <c r="L60" s="27">
        <f t="shared" ref="L60:L73" si="69">IF(I60=0,0,I60+6)</f>
        <v>52</v>
      </c>
      <c r="M60" s="27">
        <f t="shared" ref="M60:M74" si="70">SUM(K60:L60)</f>
        <v>52</v>
      </c>
    </row>
    <row r="61" spans="1:13" ht="13.5" customHeight="1" x14ac:dyDescent="0.25">
      <c r="A61" s="84">
        <f t="shared" ref="A61:A62" si="71">A60+1</f>
        <v>56</v>
      </c>
      <c r="B61" s="3" t="s">
        <v>253</v>
      </c>
      <c r="C61" s="77" t="s">
        <v>169</v>
      </c>
      <c r="D61" s="77">
        <f t="shared" si="66"/>
        <v>2008</v>
      </c>
      <c r="E61" s="77">
        <f t="shared" si="66"/>
        <v>2009</v>
      </c>
      <c r="F61" s="79" t="s">
        <v>185</v>
      </c>
      <c r="G61" s="136" t="s">
        <v>221</v>
      </c>
      <c r="H61" s="4">
        <v>0</v>
      </c>
      <c r="I61" s="4">
        <v>46</v>
      </c>
      <c r="J61" s="5">
        <f t="shared" ref="J61" si="72">SUM(H61:I61)</f>
        <v>46</v>
      </c>
      <c r="K61" s="27">
        <f t="shared" ref="K61" si="73">IF(H61=0,0,H61+5)</f>
        <v>0</v>
      </c>
      <c r="L61" s="27">
        <f t="shared" ref="L61" si="74">IF(I61=0,0,I61+6)</f>
        <v>52</v>
      </c>
      <c r="M61" s="27">
        <f t="shared" ref="M61" si="75">SUM(K61:L61)</f>
        <v>52</v>
      </c>
    </row>
    <row r="62" spans="1:13" ht="13.5" customHeight="1" x14ac:dyDescent="0.25">
      <c r="A62" s="84">
        <f t="shared" si="71"/>
        <v>57</v>
      </c>
      <c r="B62" s="3" t="s">
        <v>231</v>
      </c>
      <c r="C62" s="77" t="s">
        <v>169</v>
      </c>
      <c r="D62" s="77">
        <f t="shared" si="66"/>
        <v>2006</v>
      </c>
      <c r="E62" s="77">
        <f t="shared" si="66"/>
        <v>2007</v>
      </c>
      <c r="F62" s="79" t="s">
        <v>186</v>
      </c>
      <c r="G62" s="136" t="s">
        <v>181</v>
      </c>
      <c r="H62" s="4">
        <v>0</v>
      </c>
      <c r="I62" s="4">
        <v>49</v>
      </c>
      <c r="J62" s="5">
        <f t="shared" si="67"/>
        <v>49</v>
      </c>
      <c r="K62" s="27">
        <f t="shared" si="68"/>
        <v>0</v>
      </c>
      <c r="L62" s="27">
        <f t="shared" si="69"/>
        <v>55</v>
      </c>
      <c r="M62" s="27">
        <f t="shared" si="70"/>
        <v>55</v>
      </c>
    </row>
    <row r="63" spans="1:13" ht="13.5" customHeight="1" x14ac:dyDescent="0.25">
      <c r="A63" s="84">
        <f t="shared" ref="A63:A74" si="76">A62+1</f>
        <v>58</v>
      </c>
      <c r="B63" s="3" t="s">
        <v>232</v>
      </c>
      <c r="C63" s="77" t="s">
        <v>169</v>
      </c>
      <c r="D63" s="77">
        <f t="shared" ref="D63:D65" si="77">D62-2</f>
        <v>2004</v>
      </c>
      <c r="E63" s="77">
        <f t="shared" ref="E63:E66" si="78">E62-2</f>
        <v>2005</v>
      </c>
      <c r="F63" s="3" t="s">
        <v>202</v>
      </c>
      <c r="G63" s="134" t="s">
        <v>182</v>
      </c>
      <c r="H63" s="4">
        <v>0</v>
      </c>
      <c r="I63" s="4">
        <v>76</v>
      </c>
      <c r="J63" s="5">
        <f t="shared" si="67"/>
        <v>76</v>
      </c>
      <c r="K63" s="27">
        <f t="shared" si="68"/>
        <v>0</v>
      </c>
      <c r="L63" s="27">
        <f t="shared" si="69"/>
        <v>82</v>
      </c>
      <c r="M63" s="27">
        <f t="shared" si="70"/>
        <v>82</v>
      </c>
    </row>
    <row r="64" spans="1:13" ht="13.5" customHeight="1" x14ac:dyDescent="0.25">
      <c r="A64" s="84">
        <f t="shared" si="76"/>
        <v>59</v>
      </c>
      <c r="B64" s="3" t="s">
        <v>232</v>
      </c>
      <c r="C64" s="77" t="s">
        <v>169</v>
      </c>
      <c r="D64" s="77">
        <f t="shared" si="77"/>
        <v>2002</v>
      </c>
      <c r="E64" s="77">
        <f t="shared" si="78"/>
        <v>2003</v>
      </c>
      <c r="F64" s="3" t="s">
        <v>203</v>
      </c>
      <c r="G64" s="134" t="s">
        <v>188</v>
      </c>
      <c r="H64" s="4">
        <v>0</v>
      </c>
      <c r="I64" s="4">
        <v>76</v>
      </c>
      <c r="J64" s="5">
        <f t="shared" si="67"/>
        <v>76</v>
      </c>
      <c r="K64" s="27">
        <f t="shared" si="68"/>
        <v>0</v>
      </c>
      <c r="L64" s="27">
        <f t="shared" si="69"/>
        <v>82</v>
      </c>
      <c r="M64" s="27">
        <f t="shared" si="70"/>
        <v>82</v>
      </c>
    </row>
    <row r="65" spans="1:13" ht="13.5" customHeight="1" x14ac:dyDescent="0.25">
      <c r="A65" s="84">
        <f t="shared" si="76"/>
        <v>60</v>
      </c>
      <c r="B65" s="3" t="s">
        <v>232</v>
      </c>
      <c r="C65" s="77" t="s">
        <v>169</v>
      </c>
      <c r="D65" s="77">
        <f t="shared" si="77"/>
        <v>2000</v>
      </c>
      <c r="E65" s="77">
        <f t="shared" si="78"/>
        <v>2001</v>
      </c>
      <c r="F65" s="3" t="s">
        <v>204</v>
      </c>
      <c r="G65" s="134" t="s">
        <v>189</v>
      </c>
      <c r="H65" s="4">
        <v>0</v>
      </c>
      <c r="I65" s="4">
        <v>76</v>
      </c>
      <c r="J65" s="5">
        <f t="shared" si="67"/>
        <v>76</v>
      </c>
      <c r="K65" s="27">
        <f t="shared" si="68"/>
        <v>0</v>
      </c>
      <c r="L65" s="27">
        <f t="shared" si="69"/>
        <v>82</v>
      </c>
      <c r="M65" s="27">
        <f t="shared" si="70"/>
        <v>82</v>
      </c>
    </row>
    <row r="66" spans="1:13" ht="13.5" customHeight="1" x14ac:dyDescent="0.25">
      <c r="A66" s="84">
        <f t="shared" si="76"/>
        <v>61</v>
      </c>
      <c r="B66" s="3" t="s">
        <v>232</v>
      </c>
      <c r="C66" s="77" t="s">
        <v>169</v>
      </c>
      <c r="D66" s="77">
        <v>1997</v>
      </c>
      <c r="E66" s="77">
        <f t="shared" si="78"/>
        <v>1999</v>
      </c>
      <c r="F66" s="3" t="s">
        <v>205</v>
      </c>
      <c r="G66" s="134" t="s">
        <v>183</v>
      </c>
      <c r="H66" s="4">
        <v>0</v>
      </c>
      <c r="I66" s="4">
        <v>76</v>
      </c>
      <c r="J66" s="5">
        <f t="shared" si="67"/>
        <v>76</v>
      </c>
      <c r="K66" s="27">
        <f t="shared" si="68"/>
        <v>0</v>
      </c>
      <c r="L66" s="27">
        <f t="shared" si="69"/>
        <v>82</v>
      </c>
      <c r="M66" s="27">
        <f t="shared" si="70"/>
        <v>82</v>
      </c>
    </row>
    <row r="67" spans="1:13" ht="13.5" customHeight="1" x14ac:dyDescent="0.25">
      <c r="A67" s="84">
        <f t="shared" si="76"/>
        <v>62</v>
      </c>
      <c r="B67" s="3" t="s">
        <v>233</v>
      </c>
      <c r="C67" s="77" t="s">
        <v>169</v>
      </c>
      <c r="D67" s="77">
        <v>1997</v>
      </c>
      <c r="E67" s="77">
        <v>1999</v>
      </c>
      <c r="F67" s="3" t="s">
        <v>190</v>
      </c>
      <c r="G67" s="134"/>
      <c r="H67" s="4">
        <v>0</v>
      </c>
      <c r="I67" s="4">
        <v>96</v>
      </c>
      <c r="J67" s="5">
        <f t="shared" si="67"/>
        <v>96</v>
      </c>
      <c r="K67" s="27">
        <f t="shared" si="68"/>
        <v>0</v>
      </c>
      <c r="L67" s="27">
        <f t="shared" si="69"/>
        <v>102</v>
      </c>
      <c r="M67" s="27">
        <f t="shared" si="70"/>
        <v>102</v>
      </c>
    </row>
    <row r="68" spans="1:13" ht="13.5" customHeight="1" x14ac:dyDescent="0.25">
      <c r="A68" s="84">
        <f t="shared" si="76"/>
        <v>63</v>
      </c>
      <c r="B68" s="3" t="s">
        <v>237</v>
      </c>
      <c r="C68" s="77" t="s">
        <v>169</v>
      </c>
      <c r="D68" s="77">
        <v>1990</v>
      </c>
      <c r="E68" s="77">
        <v>1996</v>
      </c>
      <c r="F68" s="3" t="s">
        <v>214</v>
      </c>
      <c r="G68" s="134"/>
      <c r="H68" s="4">
        <v>0</v>
      </c>
      <c r="I68" s="4">
        <v>54</v>
      </c>
      <c r="J68" s="5">
        <f t="shared" si="67"/>
        <v>54</v>
      </c>
      <c r="K68" s="27">
        <f t="shared" si="68"/>
        <v>0</v>
      </c>
      <c r="L68" s="27">
        <f t="shared" si="69"/>
        <v>60</v>
      </c>
      <c r="M68" s="27">
        <f t="shared" si="70"/>
        <v>60</v>
      </c>
    </row>
    <row r="69" spans="1:13" ht="13.5" customHeight="1" x14ac:dyDescent="0.25">
      <c r="A69" s="84">
        <f t="shared" si="76"/>
        <v>64</v>
      </c>
      <c r="B69" s="3" t="s">
        <v>254</v>
      </c>
      <c r="C69" s="77" t="s">
        <v>169</v>
      </c>
      <c r="D69" s="77">
        <v>1990</v>
      </c>
      <c r="E69" s="77">
        <v>1996</v>
      </c>
      <c r="F69" s="3" t="s">
        <v>191</v>
      </c>
      <c r="G69" s="134"/>
      <c r="H69" s="4">
        <v>0</v>
      </c>
      <c r="I69" s="4">
        <v>74</v>
      </c>
      <c r="J69" s="5">
        <f t="shared" si="67"/>
        <v>74</v>
      </c>
      <c r="K69" s="27">
        <f t="shared" si="68"/>
        <v>0</v>
      </c>
      <c r="L69" s="27">
        <f t="shared" si="69"/>
        <v>80</v>
      </c>
      <c r="M69" s="27">
        <f t="shared" si="70"/>
        <v>80</v>
      </c>
    </row>
    <row r="70" spans="1:13" ht="13.5" customHeight="1" x14ac:dyDescent="0.25">
      <c r="A70" s="84">
        <f t="shared" si="76"/>
        <v>65</v>
      </c>
      <c r="B70" s="3" t="s">
        <v>232</v>
      </c>
      <c r="C70" s="77" t="s">
        <v>169</v>
      </c>
      <c r="D70" s="77">
        <v>1990</v>
      </c>
      <c r="E70" s="77">
        <v>1996</v>
      </c>
      <c r="F70" s="3" t="s">
        <v>166</v>
      </c>
      <c r="G70" s="134"/>
      <c r="H70" s="4">
        <v>0</v>
      </c>
      <c r="I70" s="4">
        <v>76</v>
      </c>
      <c r="J70" s="5">
        <f t="shared" si="67"/>
        <v>76</v>
      </c>
      <c r="K70" s="27">
        <f t="shared" si="68"/>
        <v>0</v>
      </c>
      <c r="L70" s="27">
        <f t="shared" si="69"/>
        <v>82</v>
      </c>
      <c r="M70" s="27">
        <f t="shared" si="70"/>
        <v>82</v>
      </c>
    </row>
    <row r="71" spans="1:13" ht="13.5" customHeight="1" x14ac:dyDescent="0.25">
      <c r="A71" s="84">
        <f t="shared" si="76"/>
        <v>66</v>
      </c>
      <c r="B71" s="3" t="s">
        <v>233</v>
      </c>
      <c r="C71" s="77" t="s">
        <v>169</v>
      </c>
      <c r="D71" s="77">
        <v>1990</v>
      </c>
      <c r="E71" s="77">
        <v>1996</v>
      </c>
      <c r="F71" s="3" t="s">
        <v>192</v>
      </c>
      <c r="G71" s="134"/>
      <c r="H71" s="4">
        <v>0</v>
      </c>
      <c r="I71" s="4">
        <v>96</v>
      </c>
      <c r="J71" s="5">
        <f t="shared" si="67"/>
        <v>96</v>
      </c>
      <c r="K71" s="27">
        <f t="shared" si="68"/>
        <v>0</v>
      </c>
      <c r="L71" s="27">
        <f t="shared" si="69"/>
        <v>102</v>
      </c>
      <c r="M71" s="27">
        <f t="shared" si="70"/>
        <v>102</v>
      </c>
    </row>
    <row r="72" spans="1:13" ht="13.5" customHeight="1" x14ac:dyDescent="0.25">
      <c r="A72" s="84">
        <f t="shared" si="76"/>
        <v>67</v>
      </c>
      <c r="B72" s="3" t="s">
        <v>269</v>
      </c>
      <c r="C72" s="77" t="s">
        <v>169</v>
      </c>
      <c r="D72" s="77">
        <v>1989</v>
      </c>
      <c r="E72" s="77">
        <v>1900</v>
      </c>
      <c r="F72" s="3" t="s">
        <v>160</v>
      </c>
      <c r="G72" s="134"/>
      <c r="H72" s="4">
        <v>0</v>
      </c>
      <c r="I72" s="4">
        <v>54</v>
      </c>
      <c r="J72" s="5">
        <f t="shared" si="67"/>
        <v>54</v>
      </c>
      <c r="K72" s="27">
        <f t="shared" si="68"/>
        <v>0</v>
      </c>
      <c r="L72" s="27">
        <f t="shared" si="69"/>
        <v>60</v>
      </c>
      <c r="M72" s="27">
        <f t="shared" si="70"/>
        <v>60</v>
      </c>
    </row>
    <row r="73" spans="1:13" ht="13.5" customHeight="1" x14ac:dyDescent="0.25">
      <c r="A73" s="84">
        <f t="shared" si="76"/>
        <v>68</v>
      </c>
      <c r="B73" s="3" t="s">
        <v>270</v>
      </c>
      <c r="C73" s="77" t="s">
        <v>169</v>
      </c>
      <c r="D73" s="77">
        <v>1989</v>
      </c>
      <c r="E73" s="77">
        <v>1900</v>
      </c>
      <c r="F73" s="3" t="s">
        <v>193</v>
      </c>
      <c r="G73" s="134"/>
      <c r="H73" s="4">
        <v>0</v>
      </c>
      <c r="I73" s="4">
        <v>74</v>
      </c>
      <c r="J73" s="5">
        <f t="shared" si="67"/>
        <v>74</v>
      </c>
      <c r="K73" s="27">
        <f t="shared" si="68"/>
        <v>0</v>
      </c>
      <c r="L73" s="27">
        <f t="shared" si="69"/>
        <v>80</v>
      </c>
      <c r="M73" s="27">
        <f t="shared" si="70"/>
        <v>80</v>
      </c>
    </row>
    <row r="74" spans="1:13" ht="13.5" customHeight="1" x14ac:dyDescent="0.25">
      <c r="A74" s="84">
        <f t="shared" si="76"/>
        <v>69</v>
      </c>
      <c r="B74" s="3" t="s">
        <v>222</v>
      </c>
      <c r="C74" s="77" t="s">
        <v>169</v>
      </c>
      <c r="D74" s="77">
        <v>1900</v>
      </c>
      <c r="E74" s="77">
        <v>2013</v>
      </c>
      <c r="F74" s="3" t="s">
        <v>10</v>
      </c>
      <c r="G74" s="134"/>
      <c r="H74" s="4">
        <v>0</v>
      </c>
      <c r="I74" s="4">
        <v>42</v>
      </c>
      <c r="J74" s="5">
        <f t="shared" si="67"/>
        <v>42</v>
      </c>
      <c r="K74" s="27">
        <f t="shared" si="68"/>
        <v>0</v>
      </c>
      <c r="L74" s="27">
        <f>IF(I74=0,0,I74+0)</f>
        <v>42</v>
      </c>
      <c r="M74" s="27">
        <f t="shared" si="70"/>
        <v>42</v>
      </c>
    </row>
    <row r="75" spans="1:13" x14ac:dyDescent="0.25">
      <c r="B75" s="36" t="s">
        <v>14</v>
      </c>
      <c r="C75" s="103" t="str">
        <f>C2</f>
        <v>Compé.</v>
      </c>
      <c r="D75" s="88" t="str">
        <f t="shared" ref="D75:G75" si="79">D2</f>
        <v>inf.</v>
      </c>
      <c r="E75" s="103" t="str">
        <f t="shared" si="79"/>
        <v>sup.</v>
      </c>
      <c r="F75" s="88">
        <f t="shared" si="79"/>
        <v>2019</v>
      </c>
      <c r="G75" s="103" t="str">
        <f t="shared" si="79"/>
        <v>Avant</v>
      </c>
      <c r="H75" s="10" t="str">
        <f>H2</f>
        <v>Adhésion</v>
      </c>
      <c r="I75" s="10" t="str">
        <f>I2</f>
        <v>Lic. SFQ</v>
      </c>
      <c r="J75" s="104" t="str">
        <f>J2</f>
        <v>Total</v>
      </c>
      <c r="K75" s="28" t="str">
        <f>H75</f>
        <v>Adhésion</v>
      </c>
      <c r="L75" s="28" t="str">
        <f>I75</f>
        <v>Lic. SFQ</v>
      </c>
      <c r="M75" s="28" t="str">
        <f>J75</f>
        <v>Total</v>
      </c>
    </row>
    <row r="76" spans="1:13" ht="13.5" customHeight="1" x14ac:dyDescent="0.25">
      <c r="A76" s="84">
        <f>A74+1</f>
        <v>70</v>
      </c>
      <c r="B76" s="3" t="s">
        <v>8</v>
      </c>
      <c r="C76" s="77" t="s">
        <v>163</v>
      </c>
      <c r="D76" s="77"/>
      <c r="E76" s="77"/>
      <c r="F76" s="3"/>
      <c r="G76" s="3"/>
      <c r="H76" s="4">
        <v>15</v>
      </c>
      <c r="I76" s="4">
        <v>0</v>
      </c>
      <c r="J76" s="6">
        <f>SUM(H76:I76)</f>
        <v>15</v>
      </c>
      <c r="K76" s="26">
        <f>H76</f>
        <v>15</v>
      </c>
      <c r="L76" s="26">
        <f>I76</f>
        <v>0</v>
      </c>
      <c r="M76" s="26">
        <f>SUM(K76:L76)</f>
        <v>15</v>
      </c>
    </row>
    <row r="77" spans="1:13" ht="13.5" customHeight="1" x14ac:dyDescent="0.25">
      <c r="A77" s="84">
        <f t="shared" si="61"/>
        <v>71</v>
      </c>
      <c r="B77" s="3" t="s">
        <v>17</v>
      </c>
      <c r="C77" s="77" t="s">
        <v>163</v>
      </c>
      <c r="D77" s="77"/>
      <c r="E77" s="77"/>
      <c r="F77" s="3"/>
      <c r="G77" s="3"/>
      <c r="H77" s="4">
        <v>25</v>
      </c>
      <c r="I77" s="4">
        <v>0</v>
      </c>
      <c r="J77" s="6">
        <f t="shared" ref="J77" si="80">SUM(H77:I77)</f>
        <v>25</v>
      </c>
      <c r="K77" s="26">
        <f t="shared" ref="K77:L77" si="81">H77</f>
        <v>25</v>
      </c>
      <c r="L77" s="26">
        <f t="shared" si="81"/>
        <v>0</v>
      </c>
      <c r="M77" s="26">
        <f t="shared" ref="M77" si="82">SUM(K77:L77)</f>
        <v>25</v>
      </c>
    </row>
  </sheetData>
  <sheetProtection algorithmName="SHA-512" hashValue="q5gO7GzVqjccy9itzKrXLOoA0oky0DSCXmv/MHdspv2pK0AWAwiLhyTv0nG/IV7xxsYwWfzIhCQPw1cWbvClUQ==" saltValue="YfElvRNiy2sCAEhSwXHD7g==" spinCount="100000" sheet="1" objects="1" scenarios="1"/>
  <mergeCells count="4">
    <mergeCell ref="H1:J1"/>
    <mergeCell ref="K1:M1"/>
    <mergeCell ref="F1:G1"/>
    <mergeCell ref="D1:E1"/>
  </mergeCells>
  <conditionalFormatting sqref="D54:G57 D76:G1048576 D37:G37 D2:G35 D59:G74 D1 F1">
    <cfRule type="expression" dxfId="13" priority="5">
      <formula>$C1="Non"</formula>
    </cfRule>
  </conditionalFormatting>
  <conditionalFormatting sqref="D42:G45 D38:E41">
    <cfRule type="expression" dxfId="12" priority="4">
      <formula>$C38="Non"</formula>
    </cfRule>
  </conditionalFormatting>
  <conditionalFormatting sqref="D50:G52 D46:E49">
    <cfRule type="expression" dxfId="11" priority="3">
      <formula>$C46="Non"</formula>
    </cfRule>
  </conditionalFormatting>
  <conditionalFormatting sqref="F38:G41">
    <cfRule type="expression" dxfId="10" priority="2">
      <formula>$C38="Non"</formula>
    </cfRule>
  </conditionalFormatting>
  <conditionalFormatting sqref="F46:G49">
    <cfRule type="expression" dxfId="9" priority="1">
      <formula>$C46="Non"</formula>
    </cfRule>
  </conditionalFormatting>
  <pageMargins left="0.59055118110236227" right="0.59055118110236227" top="0.86614173228346458" bottom="0.59055118110236227" header="0.51181102362204722" footer="0.19685039370078741"/>
  <pageSetup orientation="landscape" r:id="rId1"/>
  <headerFooter>
    <oddHeader>&amp;L&amp;"Arial Rounded MT Bold,Normal"&amp;14&amp;K002C5ASki de fond Québec&amp;R&amp;"Arial,Normal"&amp;12&amp;K002C5ACatégories et tarifs 2019-2020</oddHeader>
    <oddFooter>&amp;L&amp;8Date: &amp;D&amp;R&amp;8&amp;Z&amp;F</oddFooter>
  </headerFooter>
  <rowBreaks count="2" manualBreakCount="2">
    <brk id="35" max="16383" man="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EA8F1-6670-40D6-9865-FEDB94B6049F}">
  <dimension ref="A1:I71"/>
  <sheetViews>
    <sheetView showGridLines="0" view="pageLayout" zoomScaleNormal="100" workbookViewId="0">
      <selection activeCell="H14" sqref="H14"/>
    </sheetView>
  </sheetViews>
  <sheetFormatPr baseColWidth="10" defaultColWidth="11.42578125" defaultRowHeight="15" x14ac:dyDescent="0.25"/>
  <cols>
    <col min="1" max="1" width="2.5703125" style="84" customWidth="1"/>
    <col min="2" max="2" width="13.5703125" style="105" customWidth="1"/>
    <col min="3" max="3" width="22.28515625" customWidth="1"/>
    <col min="4" max="4" width="7.140625" style="76" customWidth="1"/>
    <col min="5" max="6" width="6.85546875" style="76" customWidth="1"/>
    <col min="7" max="8" width="20.140625" customWidth="1"/>
    <col min="9" max="9" width="25.5703125" customWidth="1"/>
  </cols>
  <sheetData>
    <row r="1" spans="1:9" ht="13.5" customHeight="1" x14ac:dyDescent="0.25">
      <c r="B1" s="46" t="s">
        <v>223</v>
      </c>
      <c r="C1" s="46" t="s">
        <v>15</v>
      </c>
      <c r="D1" s="107" t="s">
        <v>200</v>
      </c>
      <c r="E1" s="107" t="s">
        <v>195</v>
      </c>
      <c r="F1" s="107" t="s">
        <v>196</v>
      </c>
      <c r="G1" s="107">
        <v>2019</v>
      </c>
      <c r="H1" s="107" t="s">
        <v>206</v>
      </c>
      <c r="I1" s="108" t="s">
        <v>224</v>
      </c>
    </row>
    <row r="2" spans="1:9" ht="13.5" customHeight="1" x14ac:dyDescent="0.25">
      <c r="A2" s="84">
        <v>1</v>
      </c>
      <c r="B2" s="106" t="s">
        <v>12</v>
      </c>
      <c r="C2" s="3" t="s">
        <v>201</v>
      </c>
      <c r="D2" s="77" t="s">
        <v>163</v>
      </c>
      <c r="E2" s="77"/>
      <c r="F2" s="77"/>
      <c r="G2" s="3"/>
      <c r="H2" s="134"/>
      <c r="I2" s="2" t="s">
        <v>239</v>
      </c>
    </row>
    <row r="3" spans="1:9" ht="13.5" customHeight="1" x14ac:dyDescent="0.25">
      <c r="A3" s="84">
        <f>A2+1</f>
        <v>2</v>
      </c>
      <c r="B3" s="106" t="s">
        <v>12</v>
      </c>
      <c r="C3" s="3" t="s">
        <v>164</v>
      </c>
      <c r="D3" s="77" t="s">
        <v>163</v>
      </c>
      <c r="E3" s="77"/>
      <c r="F3" s="77"/>
      <c r="G3" s="3"/>
      <c r="H3" s="134"/>
      <c r="I3" s="2" t="s">
        <v>245</v>
      </c>
    </row>
    <row r="4" spans="1:9" ht="13.5" customHeight="1" x14ac:dyDescent="0.25">
      <c r="A4" s="84">
        <f t="shared" ref="A4:A33" si="0">A3+1</f>
        <v>3</v>
      </c>
      <c r="B4" s="106" t="s">
        <v>12</v>
      </c>
      <c r="C4" s="3" t="s">
        <v>215</v>
      </c>
      <c r="D4" s="77" t="s">
        <v>169</v>
      </c>
      <c r="E4" s="77">
        <v>1990</v>
      </c>
      <c r="F4" s="77">
        <v>2005</v>
      </c>
      <c r="G4" s="3" t="s">
        <v>226</v>
      </c>
      <c r="H4" s="134" t="s">
        <v>227</v>
      </c>
      <c r="I4" s="2" t="s">
        <v>240</v>
      </c>
    </row>
    <row r="5" spans="1:9" ht="13.5" customHeight="1" x14ac:dyDescent="0.25">
      <c r="A5" s="84">
        <f t="shared" si="0"/>
        <v>4</v>
      </c>
      <c r="B5" s="106" t="s">
        <v>12</v>
      </c>
      <c r="C5" s="3" t="s">
        <v>170</v>
      </c>
      <c r="D5" s="77" t="s">
        <v>169</v>
      </c>
      <c r="E5" s="77">
        <v>1900</v>
      </c>
      <c r="F5" s="77">
        <v>1996</v>
      </c>
      <c r="G5" s="3" t="s">
        <v>228</v>
      </c>
      <c r="H5" s="134" t="s">
        <v>228</v>
      </c>
      <c r="I5" s="2" t="s">
        <v>241</v>
      </c>
    </row>
    <row r="6" spans="1:9" ht="13.5" customHeight="1" x14ac:dyDescent="0.25">
      <c r="A6" s="84">
        <f t="shared" si="0"/>
        <v>5</v>
      </c>
      <c r="B6" s="106" t="s">
        <v>12</v>
      </c>
      <c r="C6" s="3" t="s">
        <v>171</v>
      </c>
      <c r="D6" s="77" t="s">
        <v>163</v>
      </c>
      <c r="E6" s="77"/>
      <c r="F6" s="77"/>
      <c r="G6" s="3"/>
      <c r="H6" s="134"/>
      <c r="I6" s="2" t="s">
        <v>242</v>
      </c>
    </row>
    <row r="7" spans="1:9" ht="13.5" customHeight="1" x14ac:dyDescent="0.25">
      <c r="A7" s="84">
        <f t="shared" si="0"/>
        <v>6</v>
      </c>
      <c r="B7" s="106" t="s">
        <v>12</v>
      </c>
      <c r="C7" s="3" t="s">
        <v>216</v>
      </c>
      <c r="D7" s="77" t="s">
        <v>169</v>
      </c>
      <c r="E7" s="77">
        <v>1990</v>
      </c>
      <c r="F7" s="77">
        <v>2005</v>
      </c>
      <c r="G7" s="3" t="s">
        <v>226</v>
      </c>
      <c r="H7" s="134" t="s">
        <v>227</v>
      </c>
      <c r="I7" s="2" t="s">
        <v>240</v>
      </c>
    </row>
    <row r="8" spans="1:9" ht="13.5" customHeight="1" x14ac:dyDescent="0.25">
      <c r="A8" s="84">
        <f t="shared" si="0"/>
        <v>7</v>
      </c>
      <c r="B8" s="106" t="s">
        <v>12</v>
      </c>
      <c r="C8" s="3" t="s">
        <v>172</v>
      </c>
      <c r="D8" s="77" t="s">
        <v>169</v>
      </c>
      <c r="E8" s="77">
        <v>1900</v>
      </c>
      <c r="F8" s="77">
        <v>1996</v>
      </c>
      <c r="G8" s="3" t="s">
        <v>228</v>
      </c>
      <c r="H8" s="134" t="s">
        <v>228</v>
      </c>
      <c r="I8" s="2" t="s">
        <v>241</v>
      </c>
    </row>
    <row r="9" spans="1:9" ht="13.5" customHeight="1" x14ac:dyDescent="0.25">
      <c r="A9" s="84">
        <f t="shared" si="0"/>
        <v>8</v>
      </c>
      <c r="B9" s="106" t="s">
        <v>12</v>
      </c>
      <c r="C9" s="3" t="s">
        <v>173</v>
      </c>
      <c r="D9" s="77" t="s">
        <v>163</v>
      </c>
      <c r="E9" s="77"/>
      <c r="F9" s="77"/>
      <c r="G9" s="3"/>
      <c r="H9" s="134"/>
      <c r="I9" s="2" t="s">
        <v>243</v>
      </c>
    </row>
    <row r="10" spans="1:9" ht="13.5" customHeight="1" x14ac:dyDescent="0.25">
      <c r="A10" s="84">
        <f t="shared" si="0"/>
        <v>9</v>
      </c>
      <c r="B10" s="106" t="s">
        <v>12</v>
      </c>
      <c r="C10" s="3" t="s">
        <v>217</v>
      </c>
      <c r="D10" s="77" t="s">
        <v>169</v>
      </c>
      <c r="E10" s="77">
        <v>1990</v>
      </c>
      <c r="F10" s="77">
        <v>2005</v>
      </c>
      <c r="G10" s="3" t="s">
        <v>226</v>
      </c>
      <c r="H10" s="134" t="s">
        <v>227</v>
      </c>
      <c r="I10" s="2" t="s">
        <v>240</v>
      </c>
    </row>
    <row r="11" spans="1:9" ht="13.5" customHeight="1" x14ac:dyDescent="0.25">
      <c r="A11" s="84">
        <f t="shared" si="0"/>
        <v>10</v>
      </c>
      <c r="B11" s="106" t="s">
        <v>12</v>
      </c>
      <c r="C11" s="3" t="s">
        <v>174</v>
      </c>
      <c r="D11" s="77" t="s">
        <v>169</v>
      </c>
      <c r="E11" s="77">
        <v>1900</v>
      </c>
      <c r="F11" s="77">
        <v>1996</v>
      </c>
      <c r="G11" s="3" t="s">
        <v>228</v>
      </c>
      <c r="H11" s="134" t="s">
        <v>228</v>
      </c>
      <c r="I11" s="2" t="s">
        <v>241</v>
      </c>
    </row>
    <row r="12" spans="1:9" ht="13.5" customHeight="1" x14ac:dyDescent="0.25">
      <c r="A12" s="84">
        <f t="shared" si="0"/>
        <v>11</v>
      </c>
      <c r="B12" s="106" t="s">
        <v>12</v>
      </c>
      <c r="C12" s="2" t="s">
        <v>175</v>
      </c>
      <c r="D12" s="78" t="s">
        <v>163</v>
      </c>
      <c r="E12" s="78"/>
      <c r="F12" s="78"/>
      <c r="G12" s="2"/>
      <c r="H12" s="135"/>
      <c r="I12" s="2" t="s">
        <v>244</v>
      </c>
    </row>
    <row r="13" spans="1:9" ht="13.5" customHeight="1" x14ac:dyDescent="0.25">
      <c r="A13" s="84">
        <f t="shared" si="0"/>
        <v>12</v>
      </c>
      <c r="B13" s="106" t="s">
        <v>12</v>
      </c>
      <c r="C13" s="3" t="s">
        <v>218</v>
      </c>
      <c r="D13" s="77" t="s">
        <v>169</v>
      </c>
      <c r="E13" s="77">
        <v>1990</v>
      </c>
      <c r="F13" s="77">
        <v>2005</v>
      </c>
      <c r="G13" s="3" t="s">
        <v>226</v>
      </c>
      <c r="H13" s="134" t="s">
        <v>227</v>
      </c>
      <c r="I13" s="2" t="s">
        <v>240</v>
      </c>
    </row>
    <row r="14" spans="1:9" ht="13.5" customHeight="1" x14ac:dyDescent="0.25">
      <c r="A14" s="84">
        <f t="shared" si="0"/>
        <v>13</v>
      </c>
      <c r="B14" s="106" t="s">
        <v>12</v>
      </c>
      <c r="C14" s="3" t="s">
        <v>176</v>
      </c>
      <c r="D14" s="78" t="s">
        <v>169</v>
      </c>
      <c r="E14" s="77">
        <v>1900</v>
      </c>
      <c r="F14" s="77">
        <v>1996</v>
      </c>
      <c r="G14" s="3" t="s">
        <v>228</v>
      </c>
      <c r="H14" s="134" t="s">
        <v>228</v>
      </c>
      <c r="I14" s="2" t="s">
        <v>241</v>
      </c>
    </row>
    <row r="15" spans="1:9" ht="13.5" customHeight="1" x14ac:dyDescent="0.25">
      <c r="A15" s="84">
        <f t="shared" si="0"/>
        <v>14</v>
      </c>
      <c r="B15" s="106" t="s">
        <v>13</v>
      </c>
      <c r="C15" s="3" t="s">
        <v>161</v>
      </c>
      <c r="D15" s="77" t="s">
        <v>163</v>
      </c>
      <c r="E15" s="77"/>
      <c r="F15" s="77"/>
      <c r="G15" s="3"/>
      <c r="H15" s="134"/>
      <c r="I15" s="2" t="s">
        <v>246</v>
      </c>
    </row>
    <row r="16" spans="1:9" ht="13.5" customHeight="1" x14ac:dyDescent="0.25">
      <c r="A16" s="84">
        <f t="shared" si="0"/>
        <v>15</v>
      </c>
      <c r="B16" s="106" t="s">
        <v>13</v>
      </c>
      <c r="C16" s="3" t="s">
        <v>219</v>
      </c>
      <c r="D16" s="77" t="s">
        <v>169</v>
      </c>
      <c r="E16" s="77">
        <v>1990</v>
      </c>
      <c r="F16" s="77">
        <v>2005</v>
      </c>
      <c r="G16" s="3" t="s">
        <v>226</v>
      </c>
      <c r="H16" s="134" t="s">
        <v>227</v>
      </c>
      <c r="I16" s="2" t="s">
        <v>240</v>
      </c>
    </row>
    <row r="17" spans="1:9" ht="13.5" customHeight="1" x14ac:dyDescent="0.25">
      <c r="A17" s="84">
        <f t="shared" si="0"/>
        <v>16</v>
      </c>
      <c r="B17" s="106" t="s">
        <v>13</v>
      </c>
      <c r="C17" s="3" t="s">
        <v>177</v>
      </c>
      <c r="D17" s="77" t="s">
        <v>169</v>
      </c>
      <c r="E17" s="77">
        <v>1900</v>
      </c>
      <c r="F17" s="77">
        <v>1996</v>
      </c>
      <c r="G17" s="3" t="s">
        <v>228</v>
      </c>
      <c r="H17" s="134" t="s">
        <v>228</v>
      </c>
      <c r="I17" s="2" t="s">
        <v>241</v>
      </c>
    </row>
    <row r="18" spans="1:9" ht="13.5" customHeight="1" x14ac:dyDescent="0.25">
      <c r="A18" s="84">
        <f t="shared" si="0"/>
        <v>17</v>
      </c>
      <c r="B18" s="106" t="s">
        <v>13</v>
      </c>
      <c r="C18" s="3" t="s">
        <v>247</v>
      </c>
      <c r="D18" s="77" t="s">
        <v>163</v>
      </c>
      <c r="E18" s="77"/>
      <c r="F18" s="77"/>
      <c r="G18" s="3"/>
      <c r="H18" s="134"/>
      <c r="I18" s="2" t="s">
        <v>250</v>
      </c>
    </row>
    <row r="19" spans="1:9" ht="13.5" customHeight="1" x14ac:dyDescent="0.25">
      <c r="A19" s="84">
        <f t="shared" si="0"/>
        <v>18</v>
      </c>
      <c r="B19" s="106" t="s">
        <v>13</v>
      </c>
      <c r="C19" s="3" t="s">
        <v>248</v>
      </c>
      <c r="D19" s="77" t="s">
        <v>169</v>
      </c>
      <c r="E19" s="77">
        <v>1990</v>
      </c>
      <c r="F19" s="77">
        <v>2005</v>
      </c>
      <c r="G19" s="3" t="s">
        <v>226</v>
      </c>
      <c r="H19" s="134" t="s">
        <v>227</v>
      </c>
      <c r="I19" s="2" t="s">
        <v>240</v>
      </c>
    </row>
    <row r="20" spans="1:9" ht="13.5" customHeight="1" x14ac:dyDescent="0.25">
      <c r="A20" s="84">
        <f t="shared" si="0"/>
        <v>19</v>
      </c>
      <c r="B20" s="106" t="s">
        <v>13</v>
      </c>
      <c r="C20" s="3" t="s">
        <v>249</v>
      </c>
      <c r="D20" s="77" t="s">
        <v>169</v>
      </c>
      <c r="E20" s="77">
        <v>1900</v>
      </c>
      <c r="F20" s="77">
        <v>1996</v>
      </c>
      <c r="G20" s="3" t="s">
        <v>228</v>
      </c>
      <c r="H20" s="134" t="s">
        <v>228</v>
      </c>
      <c r="I20" s="2" t="s">
        <v>241</v>
      </c>
    </row>
    <row r="21" spans="1:9" ht="13.5" customHeight="1" x14ac:dyDescent="0.25">
      <c r="A21" s="84">
        <f t="shared" si="0"/>
        <v>20</v>
      </c>
      <c r="B21" s="106" t="s">
        <v>225</v>
      </c>
      <c r="C21" s="3" t="s">
        <v>207</v>
      </c>
      <c r="D21" s="77" t="s">
        <v>163</v>
      </c>
      <c r="E21" s="77"/>
      <c r="F21" s="77"/>
      <c r="G21" s="3"/>
      <c r="H21" s="134"/>
      <c r="I21" s="2" t="s">
        <v>251</v>
      </c>
    </row>
    <row r="22" spans="1:9" ht="13.5" customHeight="1" x14ac:dyDescent="0.25">
      <c r="A22" s="84">
        <f t="shared" si="0"/>
        <v>21</v>
      </c>
      <c r="B22" s="106" t="s">
        <v>225</v>
      </c>
      <c r="C22" s="3" t="s">
        <v>208</v>
      </c>
      <c r="D22" s="77" t="s">
        <v>163</v>
      </c>
      <c r="E22" s="77"/>
      <c r="F22" s="77"/>
      <c r="G22" s="3"/>
      <c r="H22" s="134"/>
      <c r="I22" s="2" t="s">
        <v>251</v>
      </c>
    </row>
    <row r="23" spans="1:9" ht="13.5" customHeight="1" x14ac:dyDescent="0.25">
      <c r="A23" s="84">
        <f t="shared" si="0"/>
        <v>22</v>
      </c>
      <c r="B23" s="106" t="s">
        <v>225</v>
      </c>
      <c r="C23" s="3" t="s">
        <v>209</v>
      </c>
      <c r="D23" s="77" t="s">
        <v>163</v>
      </c>
      <c r="E23" s="77"/>
      <c r="F23" s="77"/>
      <c r="G23" s="3"/>
      <c r="H23" s="134"/>
      <c r="I23" s="2" t="s">
        <v>251</v>
      </c>
    </row>
    <row r="24" spans="1:9" ht="13.5" customHeight="1" x14ac:dyDescent="0.25">
      <c r="A24" s="84">
        <f t="shared" si="0"/>
        <v>23</v>
      </c>
      <c r="B24" s="106" t="s">
        <v>225</v>
      </c>
      <c r="C24" s="2" t="s">
        <v>9</v>
      </c>
      <c r="D24" s="78" t="s">
        <v>163</v>
      </c>
      <c r="E24" s="78"/>
      <c r="F24" s="78"/>
      <c r="G24" s="2"/>
      <c r="H24" s="135"/>
      <c r="I24" s="2" t="s">
        <v>252</v>
      </c>
    </row>
    <row r="25" spans="1:9" ht="13.5" customHeight="1" x14ac:dyDescent="0.25">
      <c r="A25" s="84">
        <f t="shared" si="0"/>
        <v>24</v>
      </c>
      <c r="B25" s="106" t="s">
        <v>11</v>
      </c>
      <c r="C25" s="3" t="s">
        <v>253</v>
      </c>
      <c r="D25" s="77" t="s">
        <v>169</v>
      </c>
      <c r="E25" s="77">
        <v>2008</v>
      </c>
      <c r="F25" s="77">
        <v>2013</v>
      </c>
      <c r="G25" s="79" t="s">
        <v>229</v>
      </c>
      <c r="H25" s="136" t="s">
        <v>230</v>
      </c>
      <c r="I25" s="2" t="s">
        <v>255</v>
      </c>
    </row>
    <row r="26" spans="1:9" ht="13.5" customHeight="1" x14ac:dyDescent="0.25">
      <c r="A26" s="84">
        <f t="shared" si="0"/>
        <v>25</v>
      </c>
      <c r="B26" s="106" t="s">
        <v>11</v>
      </c>
      <c r="C26" s="3" t="s">
        <v>231</v>
      </c>
      <c r="D26" s="77" t="s">
        <v>169</v>
      </c>
      <c r="E26" s="77">
        <v>2002</v>
      </c>
      <c r="F26" s="77">
        <v>2007</v>
      </c>
      <c r="G26" s="79" t="s">
        <v>186</v>
      </c>
      <c r="H26" s="136" t="s">
        <v>181</v>
      </c>
      <c r="I26" s="2" t="s">
        <v>256</v>
      </c>
    </row>
    <row r="27" spans="1:9" ht="13.5" customHeight="1" x14ac:dyDescent="0.25">
      <c r="A27" s="84">
        <f t="shared" si="0"/>
        <v>26</v>
      </c>
      <c r="B27" s="106" t="s">
        <v>11</v>
      </c>
      <c r="C27" s="3" t="s">
        <v>232</v>
      </c>
      <c r="D27" s="77" t="s">
        <v>169</v>
      </c>
      <c r="E27" s="77">
        <v>1990</v>
      </c>
      <c r="F27" s="77">
        <v>2005</v>
      </c>
      <c r="G27" s="3" t="s">
        <v>226</v>
      </c>
      <c r="H27" s="134" t="s">
        <v>227</v>
      </c>
      <c r="I27" s="2" t="s">
        <v>240</v>
      </c>
    </row>
    <row r="28" spans="1:9" ht="13.5" customHeight="1" x14ac:dyDescent="0.25">
      <c r="A28" s="84">
        <f t="shared" si="0"/>
        <v>27</v>
      </c>
      <c r="B28" s="106" t="s">
        <v>11</v>
      </c>
      <c r="C28" s="3" t="s">
        <v>234</v>
      </c>
      <c r="D28" s="77" t="s">
        <v>169</v>
      </c>
      <c r="E28" s="77">
        <v>1990</v>
      </c>
      <c r="F28" s="77">
        <v>1999</v>
      </c>
      <c r="G28" s="3" t="s">
        <v>235</v>
      </c>
      <c r="H28" s="134" t="s">
        <v>236</v>
      </c>
      <c r="I28" s="2" t="s">
        <v>240</v>
      </c>
    </row>
    <row r="29" spans="1:9" ht="13.5" customHeight="1" x14ac:dyDescent="0.25">
      <c r="A29" s="84">
        <f t="shared" si="0"/>
        <v>28</v>
      </c>
      <c r="B29" s="106" t="s">
        <v>11</v>
      </c>
      <c r="C29" s="3" t="s">
        <v>269</v>
      </c>
      <c r="D29" s="77" t="s">
        <v>169</v>
      </c>
      <c r="E29" s="77">
        <v>1900</v>
      </c>
      <c r="F29" s="77">
        <v>1996</v>
      </c>
      <c r="G29" s="3" t="s">
        <v>228</v>
      </c>
      <c r="H29" s="134" t="s">
        <v>228</v>
      </c>
      <c r="I29" s="2" t="s">
        <v>241</v>
      </c>
    </row>
    <row r="30" spans="1:9" ht="13.5" customHeight="1" x14ac:dyDescent="0.25">
      <c r="A30" s="84">
        <f t="shared" si="0"/>
        <v>29</v>
      </c>
      <c r="B30" s="106" t="s">
        <v>11</v>
      </c>
      <c r="C30" s="3" t="s">
        <v>271</v>
      </c>
      <c r="D30" s="77" t="s">
        <v>169</v>
      </c>
      <c r="E30" s="77">
        <v>1900</v>
      </c>
      <c r="F30" s="77">
        <v>1996</v>
      </c>
      <c r="G30" s="3" t="s">
        <v>238</v>
      </c>
      <c r="H30" s="134" t="s">
        <v>238</v>
      </c>
      <c r="I30" s="2" t="s">
        <v>241</v>
      </c>
    </row>
    <row r="31" spans="1:9" ht="13.5" customHeight="1" x14ac:dyDescent="0.25">
      <c r="A31" s="84">
        <f t="shared" si="0"/>
        <v>30</v>
      </c>
      <c r="B31" s="106" t="s">
        <v>11</v>
      </c>
      <c r="C31" s="3" t="s">
        <v>222</v>
      </c>
      <c r="D31" s="77" t="s">
        <v>169</v>
      </c>
      <c r="E31" s="77">
        <v>1900</v>
      </c>
      <c r="F31" s="77">
        <v>2013</v>
      </c>
      <c r="G31" s="3" t="s">
        <v>10</v>
      </c>
      <c r="H31" s="134" t="s">
        <v>10</v>
      </c>
      <c r="I31" s="2" t="s">
        <v>240</v>
      </c>
    </row>
    <row r="32" spans="1:9" ht="13.5" customHeight="1" x14ac:dyDescent="0.25">
      <c r="A32" s="84">
        <f t="shared" si="0"/>
        <v>31</v>
      </c>
      <c r="B32" s="106" t="s">
        <v>14</v>
      </c>
      <c r="C32" s="3" t="s">
        <v>8</v>
      </c>
      <c r="D32" s="77" t="s">
        <v>163</v>
      </c>
      <c r="E32" s="77"/>
      <c r="F32" s="77"/>
      <c r="G32" s="3"/>
      <c r="H32" s="134"/>
      <c r="I32" s="2" t="s">
        <v>258</v>
      </c>
    </row>
    <row r="33" spans="1:9" ht="13.5" customHeight="1" x14ac:dyDescent="0.25">
      <c r="A33" s="84">
        <f t="shared" si="0"/>
        <v>32</v>
      </c>
      <c r="B33" s="106" t="s">
        <v>14</v>
      </c>
      <c r="C33" s="3" t="s">
        <v>17</v>
      </c>
      <c r="D33" s="77" t="s">
        <v>163</v>
      </c>
      <c r="E33" s="77"/>
      <c r="F33" s="77"/>
      <c r="G33" s="3"/>
      <c r="H33" s="134"/>
      <c r="I33" s="2" t="s">
        <v>257</v>
      </c>
    </row>
    <row r="34" spans="1:9" ht="13.5" customHeight="1" x14ac:dyDescent="0.25">
      <c r="B34" s="109"/>
      <c r="C34" s="110"/>
      <c r="D34" s="111"/>
      <c r="E34" s="111"/>
      <c r="F34" s="111"/>
      <c r="G34" s="110"/>
      <c r="H34" s="110"/>
      <c r="I34" s="32"/>
    </row>
    <row r="35" spans="1:9" x14ac:dyDescent="0.25">
      <c r="B35" s="105" t="s">
        <v>267</v>
      </c>
    </row>
    <row r="36" spans="1:9" ht="13.5" customHeight="1" x14ac:dyDescent="0.25">
      <c r="B36" s="115" t="s">
        <v>263</v>
      </c>
      <c r="C36" s="113" t="s">
        <v>264</v>
      </c>
      <c r="D36" s="114">
        <v>2019</v>
      </c>
      <c r="E36" s="114" t="s">
        <v>265</v>
      </c>
      <c r="F36" s="114" t="s">
        <v>266</v>
      </c>
    </row>
    <row r="37" spans="1:9" ht="13.5" customHeight="1" x14ac:dyDescent="0.25">
      <c r="B37" s="112">
        <v>2013</v>
      </c>
      <c r="C37" s="2" t="s">
        <v>197</v>
      </c>
      <c r="D37" s="78" t="s">
        <v>179</v>
      </c>
      <c r="E37" s="78">
        <v>29</v>
      </c>
      <c r="F37" s="78">
        <f t="shared" ref="F37:F60" si="1">E37+6</f>
        <v>35</v>
      </c>
    </row>
    <row r="38" spans="1:9" ht="13.5" customHeight="1" x14ac:dyDescent="0.25">
      <c r="B38" s="112">
        <v>2012</v>
      </c>
      <c r="C38" s="2" t="s">
        <v>197</v>
      </c>
      <c r="D38" s="78" t="s">
        <v>179</v>
      </c>
      <c r="E38" s="78">
        <v>29</v>
      </c>
      <c r="F38" s="78">
        <f t="shared" si="1"/>
        <v>35</v>
      </c>
    </row>
    <row r="39" spans="1:9" ht="13.5" customHeight="1" x14ac:dyDescent="0.25">
      <c r="B39" s="112">
        <v>2011</v>
      </c>
      <c r="C39" s="2" t="s">
        <v>180</v>
      </c>
      <c r="D39" s="78" t="s">
        <v>184</v>
      </c>
      <c r="E39" s="78">
        <v>46</v>
      </c>
      <c r="F39" s="78">
        <f t="shared" si="1"/>
        <v>52</v>
      </c>
    </row>
    <row r="40" spans="1:9" ht="13.5" customHeight="1" x14ac:dyDescent="0.25">
      <c r="B40" s="112">
        <v>2010</v>
      </c>
      <c r="C40" s="2" t="s">
        <v>180</v>
      </c>
      <c r="D40" s="78" t="s">
        <v>184</v>
      </c>
      <c r="E40" s="78">
        <v>46</v>
      </c>
      <c r="F40" s="78">
        <f t="shared" si="1"/>
        <v>52</v>
      </c>
    </row>
    <row r="41" spans="1:9" ht="13.5" customHeight="1" x14ac:dyDescent="0.25">
      <c r="B41" s="112">
        <v>2009</v>
      </c>
      <c r="C41" s="2" t="s">
        <v>187</v>
      </c>
      <c r="D41" s="78" t="s">
        <v>185</v>
      </c>
      <c r="E41" s="78">
        <v>46</v>
      </c>
      <c r="F41" s="78">
        <f t="shared" si="1"/>
        <v>52</v>
      </c>
    </row>
    <row r="42" spans="1:9" ht="13.5" customHeight="1" x14ac:dyDescent="0.25">
      <c r="B42" s="112">
        <v>2008</v>
      </c>
      <c r="C42" s="2" t="s">
        <v>187</v>
      </c>
      <c r="D42" s="78" t="s">
        <v>185</v>
      </c>
      <c r="E42" s="78">
        <v>46</v>
      </c>
      <c r="F42" s="78">
        <f t="shared" si="1"/>
        <v>52</v>
      </c>
    </row>
    <row r="43" spans="1:9" ht="13.5" customHeight="1" x14ac:dyDescent="0.25">
      <c r="B43" s="112">
        <v>2007</v>
      </c>
      <c r="C43" s="2" t="s">
        <v>181</v>
      </c>
      <c r="D43" s="78" t="s">
        <v>186</v>
      </c>
      <c r="E43" s="78">
        <v>54</v>
      </c>
      <c r="F43" s="78">
        <f t="shared" si="1"/>
        <v>60</v>
      </c>
    </row>
    <row r="44" spans="1:9" ht="13.5" customHeight="1" x14ac:dyDescent="0.25">
      <c r="B44" s="112">
        <v>2006</v>
      </c>
      <c r="C44" s="2" t="s">
        <v>181</v>
      </c>
      <c r="D44" s="78" t="s">
        <v>186</v>
      </c>
      <c r="E44" s="78">
        <v>54</v>
      </c>
      <c r="F44" s="78">
        <f t="shared" si="1"/>
        <v>60</v>
      </c>
    </row>
    <row r="45" spans="1:9" ht="13.5" customHeight="1" x14ac:dyDescent="0.25">
      <c r="B45" s="112">
        <v>2005</v>
      </c>
      <c r="C45" s="2" t="s">
        <v>182</v>
      </c>
      <c r="D45" s="78" t="s">
        <v>202</v>
      </c>
      <c r="E45" s="78">
        <v>76</v>
      </c>
      <c r="F45" s="78">
        <f t="shared" si="1"/>
        <v>82</v>
      </c>
    </row>
    <row r="46" spans="1:9" ht="13.5" customHeight="1" x14ac:dyDescent="0.25">
      <c r="B46" s="112">
        <v>2004</v>
      </c>
      <c r="C46" s="2" t="s">
        <v>182</v>
      </c>
      <c r="D46" s="78" t="s">
        <v>202</v>
      </c>
      <c r="E46" s="78">
        <v>76</v>
      </c>
      <c r="F46" s="78">
        <f t="shared" si="1"/>
        <v>82</v>
      </c>
    </row>
    <row r="47" spans="1:9" ht="13.5" customHeight="1" x14ac:dyDescent="0.25">
      <c r="B47" s="112">
        <v>2003</v>
      </c>
      <c r="C47" s="2" t="s">
        <v>188</v>
      </c>
      <c r="D47" s="78" t="s">
        <v>203</v>
      </c>
      <c r="E47" s="78">
        <v>76</v>
      </c>
      <c r="F47" s="78">
        <f t="shared" si="1"/>
        <v>82</v>
      </c>
    </row>
    <row r="48" spans="1:9" ht="13.5" customHeight="1" x14ac:dyDescent="0.25">
      <c r="B48" s="112">
        <v>2002</v>
      </c>
      <c r="C48" s="2" t="s">
        <v>188</v>
      </c>
      <c r="D48" s="78" t="s">
        <v>203</v>
      </c>
      <c r="E48" s="78">
        <v>76</v>
      </c>
      <c r="F48" s="78">
        <f t="shared" si="1"/>
        <v>82</v>
      </c>
    </row>
    <row r="49" spans="1:6" ht="13.5" customHeight="1" x14ac:dyDescent="0.25">
      <c r="B49" s="112">
        <v>2001</v>
      </c>
      <c r="C49" s="2" t="s">
        <v>189</v>
      </c>
      <c r="D49" s="78" t="s">
        <v>204</v>
      </c>
      <c r="E49" s="78">
        <v>76</v>
      </c>
      <c r="F49" s="78">
        <f t="shared" si="1"/>
        <v>82</v>
      </c>
    </row>
    <row r="50" spans="1:6" ht="13.5" customHeight="1" x14ac:dyDescent="0.25">
      <c r="B50" s="112">
        <v>2000</v>
      </c>
      <c r="C50" s="2" t="s">
        <v>189</v>
      </c>
      <c r="D50" s="78" t="s">
        <v>204</v>
      </c>
      <c r="E50" s="78">
        <v>76</v>
      </c>
      <c r="F50" s="78">
        <f t="shared" si="1"/>
        <v>82</v>
      </c>
    </row>
    <row r="51" spans="1:6" ht="13.5" customHeight="1" x14ac:dyDescent="0.25">
      <c r="B51" s="112">
        <v>1999</v>
      </c>
      <c r="C51" s="2" t="s">
        <v>183</v>
      </c>
      <c r="D51" s="78" t="s">
        <v>205</v>
      </c>
      <c r="E51" s="78">
        <v>76</v>
      </c>
      <c r="F51" s="78">
        <f t="shared" si="1"/>
        <v>82</v>
      </c>
    </row>
    <row r="52" spans="1:6" ht="13.5" customHeight="1" x14ac:dyDescent="0.25">
      <c r="B52" s="112">
        <v>1998</v>
      </c>
      <c r="C52" s="2" t="s">
        <v>183</v>
      </c>
      <c r="D52" s="78" t="s">
        <v>205</v>
      </c>
      <c r="E52" s="78">
        <v>76</v>
      </c>
      <c r="F52" s="78">
        <f t="shared" si="1"/>
        <v>82</v>
      </c>
    </row>
    <row r="53" spans="1:6" ht="13.5" customHeight="1" x14ac:dyDescent="0.25">
      <c r="B53" s="112">
        <v>1997</v>
      </c>
      <c r="C53" s="2" t="s">
        <v>183</v>
      </c>
      <c r="D53" s="78" t="s">
        <v>205</v>
      </c>
      <c r="E53" s="78">
        <v>76</v>
      </c>
      <c r="F53" s="78">
        <f t="shared" si="1"/>
        <v>82</v>
      </c>
    </row>
    <row r="54" spans="1:6" ht="13.5" customHeight="1" x14ac:dyDescent="0.25">
      <c r="B54" s="112">
        <v>1996</v>
      </c>
      <c r="C54" s="2" t="s">
        <v>166</v>
      </c>
      <c r="D54" s="78" t="s">
        <v>268</v>
      </c>
      <c r="E54" s="78">
        <v>76</v>
      </c>
      <c r="F54" s="78">
        <f t="shared" si="1"/>
        <v>82</v>
      </c>
    </row>
    <row r="55" spans="1:6" ht="13.5" customHeight="1" x14ac:dyDescent="0.25">
      <c r="B55" s="112">
        <v>1995</v>
      </c>
      <c r="C55" s="2" t="s">
        <v>166</v>
      </c>
      <c r="D55" s="78" t="s">
        <v>268</v>
      </c>
      <c r="E55" s="78">
        <v>76</v>
      </c>
      <c r="F55" s="78">
        <f t="shared" si="1"/>
        <v>82</v>
      </c>
    </row>
    <row r="56" spans="1:6" ht="13.5" customHeight="1" x14ac:dyDescent="0.25">
      <c r="B56" s="112">
        <v>1994</v>
      </c>
      <c r="C56" s="2" t="s">
        <v>166</v>
      </c>
      <c r="D56" s="78" t="s">
        <v>268</v>
      </c>
      <c r="E56" s="78">
        <v>76</v>
      </c>
      <c r="F56" s="78">
        <f t="shared" si="1"/>
        <v>82</v>
      </c>
    </row>
    <row r="57" spans="1:6" ht="13.5" customHeight="1" x14ac:dyDescent="0.25">
      <c r="B57" s="112">
        <v>1993</v>
      </c>
      <c r="C57" s="2" t="s">
        <v>166</v>
      </c>
      <c r="D57" s="78" t="s">
        <v>268</v>
      </c>
      <c r="E57" s="78">
        <v>76</v>
      </c>
      <c r="F57" s="78">
        <f t="shared" si="1"/>
        <v>82</v>
      </c>
    </row>
    <row r="58" spans="1:6" ht="13.5" customHeight="1" x14ac:dyDescent="0.25">
      <c r="B58" s="112">
        <v>1992</v>
      </c>
      <c r="C58" s="2" t="s">
        <v>166</v>
      </c>
      <c r="D58" s="78" t="s">
        <v>268</v>
      </c>
      <c r="E58" s="78">
        <v>76</v>
      </c>
      <c r="F58" s="78">
        <f t="shared" si="1"/>
        <v>82</v>
      </c>
    </row>
    <row r="59" spans="1:6" ht="13.5" customHeight="1" x14ac:dyDescent="0.25">
      <c r="B59" s="112">
        <v>1991</v>
      </c>
      <c r="C59" s="2" t="s">
        <v>166</v>
      </c>
      <c r="D59" s="78" t="s">
        <v>268</v>
      </c>
      <c r="E59" s="78">
        <v>76</v>
      </c>
      <c r="F59" s="78">
        <f t="shared" si="1"/>
        <v>82</v>
      </c>
    </row>
    <row r="60" spans="1:6" ht="13.5" customHeight="1" x14ac:dyDescent="0.25">
      <c r="B60" s="112">
        <v>1990</v>
      </c>
      <c r="C60" s="2" t="s">
        <v>166</v>
      </c>
      <c r="D60" s="78" t="s">
        <v>268</v>
      </c>
      <c r="E60" s="78">
        <v>76</v>
      </c>
      <c r="F60" s="78">
        <f t="shared" si="1"/>
        <v>82</v>
      </c>
    </row>
    <row r="61" spans="1:6" ht="4.5" customHeight="1" x14ac:dyDescent="0.25">
      <c r="A61"/>
      <c r="B61"/>
      <c r="D61"/>
      <c r="E61"/>
      <c r="F61"/>
    </row>
    <row r="62" spans="1:6" ht="13.5" customHeight="1" x14ac:dyDescent="0.25">
      <c r="A62"/>
      <c r="B62" t="s">
        <v>272</v>
      </c>
      <c r="D62"/>
      <c r="E62"/>
      <c r="F62"/>
    </row>
    <row r="63" spans="1:6" ht="13.5" customHeight="1" x14ac:dyDescent="0.25">
      <c r="A63"/>
      <c r="B63" s="113" t="str">
        <f>B36</f>
        <v>Année de naiss.</v>
      </c>
      <c r="C63" s="113" t="str">
        <f t="shared" ref="C63:F63" si="2">C36</f>
        <v>Catégorie (ancienne)</v>
      </c>
      <c r="D63" s="114">
        <f t="shared" si="2"/>
        <v>2019</v>
      </c>
      <c r="E63" s="114" t="str">
        <f t="shared" si="2"/>
        <v>Préf.</v>
      </c>
      <c r="F63" s="114" t="str">
        <f t="shared" si="2"/>
        <v>Régul.</v>
      </c>
    </row>
    <row r="64" spans="1:6" ht="13.5" customHeight="1" x14ac:dyDescent="0.25">
      <c r="B64" s="112">
        <v>1996</v>
      </c>
      <c r="C64" s="2" t="s">
        <v>167</v>
      </c>
      <c r="D64" s="78" t="s">
        <v>273</v>
      </c>
      <c r="E64" s="78">
        <v>54</v>
      </c>
      <c r="F64" s="78">
        <f t="shared" ref="F64:F71" si="3">E64+6</f>
        <v>60</v>
      </c>
    </row>
    <row r="65" spans="2:6" ht="13.5" customHeight="1" x14ac:dyDescent="0.25">
      <c r="B65" s="112">
        <v>1995</v>
      </c>
      <c r="C65" s="2" t="s">
        <v>167</v>
      </c>
      <c r="D65" s="78" t="s">
        <v>273</v>
      </c>
      <c r="E65" s="78">
        <v>54</v>
      </c>
      <c r="F65" s="78">
        <f t="shared" si="3"/>
        <v>60</v>
      </c>
    </row>
    <row r="66" spans="2:6" ht="13.5" customHeight="1" x14ac:dyDescent="0.25">
      <c r="B66" s="112">
        <v>1994</v>
      </c>
      <c r="C66" s="2" t="s">
        <v>167</v>
      </c>
      <c r="D66" s="78" t="s">
        <v>273</v>
      </c>
      <c r="E66" s="78">
        <v>54</v>
      </c>
      <c r="F66" s="78">
        <f t="shared" si="3"/>
        <v>60</v>
      </c>
    </row>
    <row r="67" spans="2:6" ht="13.5" customHeight="1" x14ac:dyDescent="0.25">
      <c r="B67" s="112">
        <v>1993</v>
      </c>
      <c r="C67" s="2" t="s">
        <v>167</v>
      </c>
      <c r="D67" s="78" t="s">
        <v>273</v>
      </c>
      <c r="E67" s="78">
        <v>54</v>
      </c>
      <c r="F67" s="78">
        <f t="shared" si="3"/>
        <v>60</v>
      </c>
    </row>
    <row r="68" spans="2:6" ht="13.5" customHeight="1" x14ac:dyDescent="0.25">
      <c r="B68" s="112">
        <v>1992</v>
      </c>
      <c r="C68" s="2" t="s">
        <v>167</v>
      </c>
      <c r="D68" s="78" t="s">
        <v>273</v>
      </c>
      <c r="E68" s="78">
        <v>54</v>
      </c>
      <c r="F68" s="78">
        <f t="shared" si="3"/>
        <v>60</v>
      </c>
    </row>
    <row r="69" spans="2:6" ht="13.5" customHeight="1" x14ac:dyDescent="0.25">
      <c r="B69" s="112">
        <v>1991</v>
      </c>
      <c r="C69" s="2" t="s">
        <v>167</v>
      </c>
      <c r="D69" s="78" t="s">
        <v>273</v>
      </c>
      <c r="E69" s="78">
        <v>54</v>
      </c>
      <c r="F69" s="78">
        <f t="shared" si="3"/>
        <v>60</v>
      </c>
    </row>
    <row r="70" spans="2:6" ht="13.5" customHeight="1" x14ac:dyDescent="0.25">
      <c r="B70" s="112">
        <v>1990</v>
      </c>
      <c r="C70" s="2" t="s">
        <v>167</v>
      </c>
      <c r="D70" s="78" t="s">
        <v>273</v>
      </c>
      <c r="E70" s="78">
        <v>54</v>
      </c>
      <c r="F70" s="78">
        <f t="shared" si="3"/>
        <v>60</v>
      </c>
    </row>
    <row r="71" spans="2:6" x14ac:dyDescent="0.25">
      <c r="B71" s="106">
        <v>1989</v>
      </c>
      <c r="C71" s="3" t="s">
        <v>160</v>
      </c>
      <c r="D71" s="78" t="s">
        <v>160</v>
      </c>
      <c r="E71" s="78">
        <v>54</v>
      </c>
      <c r="F71" s="78">
        <f t="shared" si="3"/>
        <v>60</v>
      </c>
    </row>
  </sheetData>
  <sheetProtection algorithmName="SHA-512" hashValue="wjAAm3KqyDoWd7/E1YUV15MLw46nJzajSvThiZONEciV/o8TJ3GoMov7kn4wx6T3f1LRkAISLyaooC7tNkc/hQ==" saltValue="qrLiVoStlDcJcJUdesM0Tg==" spinCount="100000" sheet="1" objects="1" scenarios="1"/>
  <sortState xmlns:xlrd2="http://schemas.microsoft.com/office/spreadsheetml/2017/richdata2" ref="B37:F65">
    <sortCondition descending="1" ref="B37:B65"/>
  </sortState>
  <conditionalFormatting sqref="I1 E1:H54 G55:H60 G64:H70 E71:H1048576">
    <cfRule type="expression" dxfId="8" priority="8">
      <formula>$D1="Non"</formula>
    </cfRule>
  </conditionalFormatting>
  <conditionalFormatting sqref="E55:F60">
    <cfRule type="expression" dxfId="7" priority="3">
      <formula>$D55="Non"</formula>
    </cfRule>
  </conditionalFormatting>
  <conditionalFormatting sqref="E64:F64">
    <cfRule type="expression" dxfId="6" priority="2">
      <formula>$D64="Non"</formula>
    </cfRule>
  </conditionalFormatting>
  <conditionalFormatting sqref="E65:F70">
    <cfRule type="expression" dxfId="5" priority="1">
      <formula>$D65="Non"</formula>
    </cfRule>
  </conditionalFormatting>
  <pageMargins left="0.59055118110236227" right="0.59055118110236227" top="0.86614173228346458" bottom="0.59055118110236227" header="0.51181102362204722" footer="0.19685039370078741"/>
  <pageSetup orientation="landscape" r:id="rId1"/>
  <headerFooter>
    <oddHeader>&amp;L&amp;"Arial Rounded MT Bold,Normal"&amp;14&amp;K002C5ASki de fond Québec&amp;R&amp;"Arial,Normal"&amp;12&amp;K002C5ACatégories et tarifs 2019-2020</oddHeader>
    <oddFooter>&amp;L&amp;8Date: &amp;D&amp;R&amp;8&amp;Z&amp;F</oddFooter>
  </headerFooter>
  <rowBreaks count="1" manualBreakCount="1">
    <brk id="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672AE-3D9E-4F9D-920E-E0BF3CEB2F88}">
  <dimension ref="A1:I53"/>
  <sheetViews>
    <sheetView showGridLines="0" view="pageLayout" zoomScaleNormal="100" workbookViewId="0">
      <selection activeCell="I15" sqref="I15"/>
    </sheetView>
  </sheetViews>
  <sheetFormatPr baseColWidth="10" defaultColWidth="11.42578125" defaultRowHeight="15" x14ac:dyDescent="0.25"/>
  <cols>
    <col min="1" max="1" width="2.5703125" style="84" customWidth="1"/>
    <col min="2" max="2" width="13.5703125" style="105" customWidth="1"/>
    <col min="3" max="3" width="22.28515625" customWidth="1"/>
    <col min="4" max="4" width="7.140625" style="76" customWidth="1"/>
    <col min="5" max="6" width="6.85546875" style="76" customWidth="1"/>
    <col min="7" max="7" width="23" customWidth="1"/>
  </cols>
  <sheetData>
    <row r="1" spans="1:9" x14ac:dyDescent="0.25">
      <c r="B1" s="105" t="s">
        <v>274</v>
      </c>
    </row>
    <row r="2" spans="1:9" ht="13.5" customHeight="1" x14ac:dyDescent="0.25">
      <c r="B2" s="46" t="s">
        <v>223</v>
      </c>
      <c r="C2" s="46" t="s">
        <v>15</v>
      </c>
      <c r="D2" s="107" t="s">
        <v>200</v>
      </c>
      <c r="E2" s="107" t="s">
        <v>195</v>
      </c>
      <c r="F2" s="107" t="s">
        <v>196</v>
      </c>
      <c r="G2" s="107">
        <v>2019</v>
      </c>
      <c r="H2" s="107" t="s">
        <v>283</v>
      </c>
      <c r="I2" s="107" t="s">
        <v>282</v>
      </c>
    </row>
    <row r="3" spans="1:9" ht="13.5" customHeight="1" x14ac:dyDescent="0.25">
      <c r="A3" s="84">
        <v>1</v>
      </c>
      <c r="B3" s="106" t="s">
        <v>12</v>
      </c>
      <c r="C3" s="3" t="s">
        <v>201</v>
      </c>
      <c r="D3" s="77" t="s">
        <v>163</v>
      </c>
      <c r="E3" s="77"/>
      <c r="F3" s="77"/>
      <c r="G3" s="3"/>
      <c r="H3" s="117">
        <v>0</v>
      </c>
      <c r="I3" s="2">
        <v>0</v>
      </c>
    </row>
    <row r="4" spans="1:9" ht="13.5" customHeight="1" x14ac:dyDescent="0.25">
      <c r="A4" s="84">
        <f>A3+1</f>
        <v>2</v>
      </c>
      <c r="B4" s="106" t="s">
        <v>12</v>
      </c>
      <c r="C4" s="3" t="s">
        <v>164</v>
      </c>
      <c r="D4" s="77" t="s">
        <v>163</v>
      </c>
      <c r="E4" s="77"/>
      <c r="F4" s="77"/>
      <c r="G4" s="3"/>
      <c r="H4" s="117">
        <v>29</v>
      </c>
      <c r="I4" s="117">
        <f>H4+6</f>
        <v>35</v>
      </c>
    </row>
    <row r="5" spans="1:9" ht="13.5" customHeight="1" x14ac:dyDescent="0.25">
      <c r="A5" s="84">
        <f t="shared" ref="A5:A15" si="0">A4+1</f>
        <v>3</v>
      </c>
      <c r="B5" s="106" t="s">
        <v>12</v>
      </c>
      <c r="C5" s="3" t="s">
        <v>277</v>
      </c>
      <c r="D5" s="77" t="s">
        <v>163</v>
      </c>
      <c r="E5" s="77"/>
      <c r="F5" s="77"/>
      <c r="G5" s="3"/>
      <c r="H5" s="117">
        <v>29</v>
      </c>
      <c r="I5" s="117">
        <f t="shared" ref="I5:I12" si="1">H5+6</f>
        <v>35</v>
      </c>
    </row>
    <row r="6" spans="1:9" ht="13.5" customHeight="1" x14ac:dyDescent="0.25">
      <c r="A6" s="84">
        <f t="shared" si="0"/>
        <v>4</v>
      </c>
      <c r="B6" s="106" t="s">
        <v>12</v>
      </c>
      <c r="C6" s="3" t="s">
        <v>276</v>
      </c>
      <c r="D6" s="77" t="s">
        <v>163</v>
      </c>
      <c r="E6" s="77"/>
      <c r="F6" s="77"/>
      <c r="G6" s="3"/>
      <c r="H6" s="117">
        <v>29</v>
      </c>
      <c r="I6" s="117">
        <f t="shared" si="1"/>
        <v>35</v>
      </c>
    </row>
    <row r="7" spans="1:9" ht="13.5" customHeight="1" x14ac:dyDescent="0.25">
      <c r="A7" s="84">
        <f t="shared" si="0"/>
        <v>5</v>
      </c>
      <c r="B7" s="106" t="s">
        <v>12</v>
      </c>
      <c r="C7" s="2" t="s">
        <v>279</v>
      </c>
      <c r="D7" s="78" t="s">
        <v>163</v>
      </c>
      <c r="E7" s="78"/>
      <c r="F7" s="78"/>
      <c r="G7" s="2"/>
      <c r="H7" s="117">
        <v>29</v>
      </c>
      <c r="I7" s="117">
        <f t="shared" si="1"/>
        <v>35</v>
      </c>
    </row>
    <row r="8" spans="1:9" ht="13.5" customHeight="1" x14ac:dyDescent="0.25">
      <c r="A8" s="84">
        <f t="shared" si="0"/>
        <v>6</v>
      </c>
      <c r="B8" s="106" t="s">
        <v>13</v>
      </c>
      <c r="C8" s="3" t="s">
        <v>278</v>
      </c>
      <c r="D8" s="77" t="s">
        <v>163</v>
      </c>
      <c r="E8" s="77"/>
      <c r="F8" s="77"/>
      <c r="G8" s="3"/>
      <c r="H8" s="117">
        <v>29</v>
      </c>
      <c r="I8" s="117">
        <f t="shared" si="1"/>
        <v>35</v>
      </c>
    </row>
    <row r="9" spans="1:9" ht="13.5" customHeight="1" x14ac:dyDescent="0.25">
      <c r="A9" s="84">
        <f t="shared" si="0"/>
        <v>7</v>
      </c>
      <c r="B9" s="106" t="s">
        <v>13</v>
      </c>
      <c r="C9" s="3" t="s">
        <v>247</v>
      </c>
      <c r="D9" s="77" t="s">
        <v>163</v>
      </c>
      <c r="E9" s="77"/>
      <c r="F9" s="77"/>
      <c r="G9" s="3"/>
      <c r="H9" s="117">
        <v>29</v>
      </c>
      <c r="I9" s="117">
        <f t="shared" si="1"/>
        <v>35</v>
      </c>
    </row>
    <row r="10" spans="1:9" ht="13.5" customHeight="1" x14ac:dyDescent="0.25">
      <c r="A10" s="84">
        <f t="shared" si="0"/>
        <v>8</v>
      </c>
      <c r="B10" s="106" t="s">
        <v>225</v>
      </c>
      <c r="C10" s="2" t="s">
        <v>9</v>
      </c>
      <c r="D10" s="78" t="s">
        <v>163</v>
      </c>
      <c r="E10" s="78"/>
      <c r="F10" s="78"/>
      <c r="G10" s="2"/>
      <c r="H10" s="117">
        <v>29</v>
      </c>
      <c r="I10" s="117">
        <f t="shared" si="1"/>
        <v>35</v>
      </c>
    </row>
    <row r="11" spans="1:9" ht="13.5" customHeight="1" x14ac:dyDescent="0.25">
      <c r="A11" s="84">
        <f t="shared" si="0"/>
        <v>9</v>
      </c>
      <c r="B11" s="106" t="s">
        <v>11</v>
      </c>
      <c r="C11" s="3" t="s">
        <v>275</v>
      </c>
      <c r="D11" s="77" t="s">
        <v>169</v>
      </c>
      <c r="E11" s="77">
        <v>1990</v>
      </c>
      <c r="F11" s="77">
        <v>2005</v>
      </c>
      <c r="G11" s="3" t="s">
        <v>226</v>
      </c>
      <c r="H11" s="117">
        <v>76</v>
      </c>
      <c r="I11" s="117">
        <f t="shared" si="1"/>
        <v>82</v>
      </c>
    </row>
    <row r="12" spans="1:9" ht="13.5" customHeight="1" x14ac:dyDescent="0.25">
      <c r="A12" s="84">
        <f t="shared" si="0"/>
        <v>10</v>
      </c>
      <c r="B12" s="106" t="s">
        <v>11</v>
      </c>
      <c r="C12" s="3" t="s">
        <v>280</v>
      </c>
      <c r="D12" s="77" t="s">
        <v>169</v>
      </c>
      <c r="E12" s="77">
        <v>1900</v>
      </c>
      <c r="F12" s="77">
        <v>1989</v>
      </c>
      <c r="G12" s="3" t="s">
        <v>160</v>
      </c>
      <c r="H12" s="117">
        <v>54</v>
      </c>
      <c r="I12" s="117">
        <f t="shared" si="1"/>
        <v>60</v>
      </c>
    </row>
    <row r="13" spans="1:9" ht="13.5" customHeight="1" x14ac:dyDescent="0.25">
      <c r="A13" s="84">
        <f t="shared" si="0"/>
        <v>11</v>
      </c>
      <c r="B13" s="106" t="s">
        <v>11</v>
      </c>
      <c r="C13" s="3" t="s">
        <v>222</v>
      </c>
      <c r="D13" s="77" t="s">
        <v>169</v>
      </c>
      <c r="E13" s="77">
        <v>1900</v>
      </c>
      <c r="F13" s="77">
        <v>2013</v>
      </c>
      <c r="G13" s="3" t="s">
        <v>10</v>
      </c>
      <c r="H13" s="117">
        <v>42</v>
      </c>
      <c r="I13" s="117">
        <f>H13+0</f>
        <v>42</v>
      </c>
    </row>
    <row r="14" spans="1:9" ht="13.5" customHeight="1" x14ac:dyDescent="0.25">
      <c r="A14" s="84">
        <f t="shared" si="0"/>
        <v>12</v>
      </c>
      <c r="B14" s="106" t="s">
        <v>14</v>
      </c>
      <c r="C14" s="3" t="s">
        <v>281</v>
      </c>
      <c r="D14" s="77" t="s">
        <v>163</v>
      </c>
      <c r="E14" s="77"/>
      <c r="F14" s="77"/>
      <c r="G14" s="3"/>
      <c r="H14" s="117">
        <v>15</v>
      </c>
      <c r="I14" s="117">
        <f>H14+0</f>
        <v>15</v>
      </c>
    </row>
    <row r="15" spans="1:9" ht="13.5" customHeight="1" x14ac:dyDescent="0.25">
      <c r="A15" s="84">
        <f t="shared" si="0"/>
        <v>13</v>
      </c>
      <c r="B15" s="106" t="s">
        <v>14</v>
      </c>
      <c r="C15" s="3" t="s">
        <v>17</v>
      </c>
      <c r="D15" s="77" t="s">
        <v>163</v>
      </c>
      <c r="E15" s="77"/>
      <c r="F15" s="77"/>
      <c r="G15" s="3"/>
      <c r="H15" s="117">
        <v>25</v>
      </c>
      <c r="I15" s="117">
        <f>H15+0</f>
        <v>25</v>
      </c>
    </row>
    <row r="16" spans="1:9" ht="13.5" customHeight="1" x14ac:dyDescent="0.25">
      <c r="B16" s="109"/>
      <c r="C16" s="110"/>
      <c r="D16" s="111"/>
      <c r="E16" s="111"/>
      <c r="F16" s="111"/>
      <c r="G16" s="110"/>
    </row>
    <row r="17" spans="2:6" x14ac:dyDescent="0.25">
      <c r="B17" s="105" t="s">
        <v>267</v>
      </c>
    </row>
    <row r="18" spans="2:6" ht="13.5" customHeight="1" x14ac:dyDescent="0.25">
      <c r="B18" s="115" t="s">
        <v>263</v>
      </c>
      <c r="C18" s="113" t="s">
        <v>264</v>
      </c>
      <c r="D18" s="114">
        <v>2019</v>
      </c>
      <c r="E18" s="114" t="s">
        <v>265</v>
      </c>
      <c r="F18" s="114" t="s">
        <v>266</v>
      </c>
    </row>
    <row r="19" spans="2:6" ht="13.5" customHeight="1" x14ac:dyDescent="0.25">
      <c r="B19" s="112">
        <v>2013</v>
      </c>
      <c r="C19" s="2" t="s">
        <v>197</v>
      </c>
      <c r="D19" s="78" t="s">
        <v>179</v>
      </c>
      <c r="E19" s="78">
        <v>29</v>
      </c>
      <c r="F19" s="78">
        <f t="shared" ref="F19:F42" si="2">E19+6</f>
        <v>35</v>
      </c>
    </row>
    <row r="20" spans="2:6" ht="13.5" customHeight="1" x14ac:dyDescent="0.25">
      <c r="B20" s="112">
        <v>2012</v>
      </c>
      <c r="C20" s="2" t="s">
        <v>197</v>
      </c>
      <c r="D20" s="78" t="s">
        <v>179</v>
      </c>
      <c r="E20" s="78">
        <v>29</v>
      </c>
      <c r="F20" s="78">
        <f t="shared" si="2"/>
        <v>35</v>
      </c>
    </row>
    <row r="21" spans="2:6" ht="13.5" customHeight="1" x14ac:dyDescent="0.25">
      <c r="B21" s="112">
        <v>2011</v>
      </c>
      <c r="C21" s="2" t="s">
        <v>180</v>
      </c>
      <c r="D21" s="78" t="s">
        <v>184</v>
      </c>
      <c r="E21" s="78">
        <v>46</v>
      </c>
      <c r="F21" s="78">
        <f t="shared" si="2"/>
        <v>52</v>
      </c>
    </row>
    <row r="22" spans="2:6" ht="13.5" customHeight="1" x14ac:dyDescent="0.25">
      <c r="B22" s="112">
        <v>2010</v>
      </c>
      <c r="C22" s="2" t="s">
        <v>180</v>
      </c>
      <c r="D22" s="78" t="s">
        <v>184</v>
      </c>
      <c r="E22" s="78">
        <v>46</v>
      </c>
      <c r="F22" s="78">
        <f t="shared" si="2"/>
        <v>52</v>
      </c>
    </row>
    <row r="23" spans="2:6" ht="13.5" customHeight="1" x14ac:dyDescent="0.25">
      <c r="B23" s="112">
        <v>2009</v>
      </c>
      <c r="C23" s="2" t="s">
        <v>187</v>
      </c>
      <c r="D23" s="78" t="s">
        <v>185</v>
      </c>
      <c r="E23" s="78">
        <v>46</v>
      </c>
      <c r="F23" s="78">
        <f t="shared" si="2"/>
        <v>52</v>
      </c>
    </row>
    <row r="24" spans="2:6" ht="13.5" customHeight="1" x14ac:dyDescent="0.25">
      <c r="B24" s="112">
        <v>2008</v>
      </c>
      <c r="C24" s="2" t="s">
        <v>187</v>
      </c>
      <c r="D24" s="78" t="s">
        <v>185</v>
      </c>
      <c r="E24" s="78">
        <v>46</v>
      </c>
      <c r="F24" s="78">
        <f t="shared" si="2"/>
        <v>52</v>
      </c>
    </row>
    <row r="25" spans="2:6" ht="13.5" customHeight="1" x14ac:dyDescent="0.25">
      <c r="B25" s="112">
        <v>2007</v>
      </c>
      <c r="C25" s="2" t="s">
        <v>181</v>
      </c>
      <c r="D25" s="78" t="s">
        <v>186</v>
      </c>
      <c r="E25" s="78">
        <v>54</v>
      </c>
      <c r="F25" s="78">
        <f t="shared" si="2"/>
        <v>60</v>
      </c>
    </row>
    <row r="26" spans="2:6" ht="13.5" customHeight="1" x14ac:dyDescent="0.25">
      <c r="B26" s="112">
        <v>2006</v>
      </c>
      <c r="C26" s="2" t="s">
        <v>181</v>
      </c>
      <c r="D26" s="78" t="s">
        <v>186</v>
      </c>
      <c r="E26" s="78">
        <v>54</v>
      </c>
      <c r="F26" s="78">
        <f t="shared" si="2"/>
        <v>60</v>
      </c>
    </row>
    <row r="27" spans="2:6" ht="13.5" customHeight="1" x14ac:dyDescent="0.25">
      <c r="B27" s="112">
        <v>2005</v>
      </c>
      <c r="C27" s="2" t="s">
        <v>182</v>
      </c>
      <c r="D27" s="78" t="s">
        <v>202</v>
      </c>
      <c r="E27" s="78">
        <v>76</v>
      </c>
      <c r="F27" s="78">
        <f t="shared" si="2"/>
        <v>82</v>
      </c>
    </row>
    <row r="28" spans="2:6" ht="13.5" customHeight="1" x14ac:dyDescent="0.25">
      <c r="B28" s="112">
        <v>2004</v>
      </c>
      <c r="C28" s="2" t="s">
        <v>182</v>
      </c>
      <c r="D28" s="78" t="s">
        <v>202</v>
      </c>
      <c r="E28" s="78">
        <v>76</v>
      </c>
      <c r="F28" s="78">
        <f t="shared" si="2"/>
        <v>82</v>
      </c>
    </row>
    <row r="29" spans="2:6" ht="13.5" customHeight="1" x14ac:dyDescent="0.25">
      <c r="B29" s="112">
        <v>2003</v>
      </c>
      <c r="C29" s="2" t="s">
        <v>188</v>
      </c>
      <c r="D29" s="78" t="s">
        <v>203</v>
      </c>
      <c r="E29" s="78">
        <v>76</v>
      </c>
      <c r="F29" s="78">
        <f t="shared" si="2"/>
        <v>82</v>
      </c>
    </row>
    <row r="30" spans="2:6" ht="13.5" customHeight="1" x14ac:dyDescent="0.25">
      <c r="B30" s="112">
        <v>2002</v>
      </c>
      <c r="C30" s="2" t="s">
        <v>188</v>
      </c>
      <c r="D30" s="78" t="s">
        <v>203</v>
      </c>
      <c r="E30" s="78">
        <v>76</v>
      </c>
      <c r="F30" s="78">
        <f t="shared" si="2"/>
        <v>82</v>
      </c>
    </row>
    <row r="31" spans="2:6" ht="13.5" customHeight="1" x14ac:dyDescent="0.25">
      <c r="B31" s="112">
        <v>2001</v>
      </c>
      <c r="C31" s="2" t="s">
        <v>189</v>
      </c>
      <c r="D31" s="78" t="s">
        <v>204</v>
      </c>
      <c r="E31" s="78">
        <v>76</v>
      </c>
      <c r="F31" s="78">
        <f t="shared" si="2"/>
        <v>82</v>
      </c>
    </row>
    <row r="32" spans="2:6" ht="13.5" customHeight="1" x14ac:dyDescent="0.25">
      <c r="B32" s="112">
        <v>2000</v>
      </c>
      <c r="C32" s="2" t="s">
        <v>189</v>
      </c>
      <c r="D32" s="78" t="s">
        <v>204</v>
      </c>
      <c r="E32" s="78">
        <v>76</v>
      </c>
      <c r="F32" s="78">
        <f t="shared" si="2"/>
        <v>82</v>
      </c>
    </row>
    <row r="33" spans="1:6" ht="13.5" customHeight="1" x14ac:dyDescent="0.25">
      <c r="B33" s="112">
        <v>1999</v>
      </c>
      <c r="C33" s="2" t="s">
        <v>183</v>
      </c>
      <c r="D33" s="78" t="s">
        <v>205</v>
      </c>
      <c r="E33" s="78">
        <v>76</v>
      </c>
      <c r="F33" s="78">
        <f t="shared" si="2"/>
        <v>82</v>
      </c>
    </row>
    <row r="34" spans="1:6" ht="13.5" customHeight="1" x14ac:dyDescent="0.25">
      <c r="B34" s="112">
        <v>1998</v>
      </c>
      <c r="C34" s="2" t="s">
        <v>183</v>
      </c>
      <c r="D34" s="78" t="s">
        <v>205</v>
      </c>
      <c r="E34" s="78">
        <v>76</v>
      </c>
      <c r="F34" s="78">
        <f t="shared" si="2"/>
        <v>82</v>
      </c>
    </row>
    <row r="35" spans="1:6" ht="13.5" customHeight="1" x14ac:dyDescent="0.25">
      <c r="B35" s="112">
        <v>1997</v>
      </c>
      <c r="C35" s="2" t="s">
        <v>183</v>
      </c>
      <c r="D35" s="78" t="s">
        <v>205</v>
      </c>
      <c r="E35" s="78">
        <v>76</v>
      </c>
      <c r="F35" s="78">
        <f t="shared" si="2"/>
        <v>82</v>
      </c>
    </row>
    <row r="36" spans="1:6" ht="13.5" customHeight="1" x14ac:dyDescent="0.25">
      <c r="B36" s="112">
        <v>1996</v>
      </c>
      <c r="C36" s="2" t="s">
        <v>166</v>
      </c>
      <c r="D36" s="78" t="s">
        <v>268</v>
      </c>
      <c r="E36" s="78">
        <v>76</v>
      </c>
      <c r="F36" s="78">
        <f t="shared" si="2"/>
        <v>82</v>
      </c>
    </row>
    <row r="37" spans="1:6" ht="13.5" customHeight="1" x14ac:dyDescent="0.25">
      <c r="B37" s="112">
        <v>1995</v>
      </c>
      <c r="C37" s="2" t="s">
        <v>166</v>
      </c>
      <c r="D37" s="78" t="s">
        <v>268</v>
      </c>
      <c r="E37" s="78">
        <v>76</v>
      </c>
      <c r="F37" s="78">
        <f t="shared" si="2"/>
        <v>82</v>
      </c>
    </row>
    <row r="38" spans="1:6" ht="13.5" customHeight="1" x14ac:dyDescent="0.25">
      <c r="B38" s="112">
        <v>1994</v>
      </c>
      <c r="C38" s="2" t="s">
        <v>166</v>
      </c>
      <c r="D38" s="78" t="s">
        <v>268</v>
      </c>
      <c r="E38" s="78">
        <v>76</v>
      </c>
      <c r="F38" s="78">
        <f t="shared" si="2"/>
        <v>82</v>
      </c>
    </row>
    <row r="39" spans="1:6" ht="13.5" customHeight="1" x14ac:dyDescent="0.25">
      <c r="B39" s="112">
        <v>1993</v>
      </c>
      <c r="C39" s="2" t="s">
        <v>166</v>
      </c>
      <c r="D39" s="78" t="s">
        <v>268</v>
      </c>
      <c r="E39" s="78">
        <v>76</v>
      </c>
      <c r="F39" s="78">
        <f t="shared" si="2"/>
        <v>82</v>
      </c>
    </row>
    <row r="40" spans="1:6" ht="13.5" customHeight="1" x14ac:dyDescent="0.25">
      <c r="B40" s="112">
        <v>1992</v>
      </c>
      <c r="C40" s="2" t="s">
        <v>166</v>
      </c>
      <c r="D40" s="78" t="s">
        <v>268</v>
      </c>
      <c r="E40" s="78">
        <v>76</v>
      </c>
      <c r="F40" s="78">
        <f t="shared" si="2"/>
        <v>82</v>
      </c>
    </row>
    <row r="41" spans="1:6" ht="13.5" customHeight="1" x14ac:dyDescent="0.25">
      <c r="B41" s="112">
        <v>1991</v>
      </c>
      <c r="C41" s="2" t="s">
        <v>166</v>
      </c>
      <c r="D41" s="78" t="s">
        <v>268</v>
      </c>
      <c r="E41" s="78">
        <v>76</v>
      </c>
      <c r="F41" s="78">
        <f t="shared" si="2"/>
        <v>82</v>
      </c>
    </row>
    <row r="42" spans="1:6" ht="13.5" customHeight="1" x14ac:dyDescent="0.25">
      <c r="B42" s="112">
        <v>1990</v>
      </c>
      <c r="C42" s="2" t="s">
        <v>166</v>
      </c>
      <c r="D42" s="78" t="s">
        <v>268</v>
      </c>
      <c r="E42" s="78">
        <v>76</v>
      </c>
      <c r="F42" s="78">
        <f t="shared" si="2"/>
        <v>82</v>
      </c>
    </row>
    <row r="43" spans="1:6" ht="4.5" customHeight="1" x14ac:dyDescent="0.25">
      <c r="A43"/>
      <c r="B43"/>
      <c r="D43"/>
      <c r="E43"/>
      <c r="F43"/>
    </row>
    <row r="44" spans="1:6" ht="13.5" customHeight="1" x14ac:dyDescent="0.25">
      <c r="A44"/>
      <c r="B44" t="s">
        <v>272</v>
      </c>
      <c r="D44"/>
      <c r="E44"/>
      <c r="F44"/>
    </row>
    <row r="45" spans="1:6" ht="13.5" customHeight="1" x14ac:dyDescent="0.25">
      <c r="A45"/>
      <c r="B45" s="113" t="str">
        <f>B18</f>
        <v>Année de naiss.</v>
      </c>
      <c r="C45" s="113" t="str">
        <f t="shared" ref="C45:F45" si="3">C18</f>
        <v>Catégorie (ancienne)</v>
      </c>
      <c r="D45" s="114">
        <f t="shared" si="3"/>
        <v>2019</v>
      </c>
      <c r="E45" s="114" t="str">
        <f t="shared" si="3"/>
        <v>Préf.</v>
      </c>
      <c r="F45" s="114" t="str">
        <f t="shared" si="3"/>
        <v>Régul.</v>
      </c>
    </row>
    <row r="46" spans="1:6" ht="13.5" customHeight="1" x14ac:dyDescent="0.25">
      <c r="B46" s="112">
        <v>1996</v>
      </c>
      <c r="C46" s="2" t="s">
        <v>167</v>
      </c>
      <c r="D46" s="78" t="s">
        <v>273</v>
      </c>
      <c r="E46" s="78">
        <v>54</v>
      </c>
      <c r="F46" s="78">
        <f t="shared" ref="F46:F53" si="4">E46+6</f>
        <v>60</v>
      </c>
    </row>
    <row r="47" spans="1:6" ht="13.5" customHeight="1" x14ac:dyDescent="0.25">
      <c r="B47" s="112">
        <v>1995</v>
      </c>
      <c r="C47" s="2" t="s">
        <v>167</v>
      </c>
      <c r="D47" s="78" t="s">
        <v>273</v>
      </c>
      <c r="E47" s="78">
        <v>54</v>
      </c>
      <c r="F47" s="78">
        <f t="shared" si="4"/>
        <v>60</v>
      </c>
    </row>
    <row r="48" spans="1:6" ht="13.5" customHeight="1" x14ac:dyDescent="0.25">
      <c r="B48" s="112">
        <v>1994</v>
      </c>
      <c r="C48" s="2" t="s">
        <v>167</v>
      </c>
      <c r="D48" s="78" t="s">
        <v>273</v>
      </c>
      <c r="E48" s="78">
        <v>54</v>
      </c>
      <c r="F48" s="78">
        <f t="shared" si="4"/>
        <v>60</v>
      </c>
    </row>
    <row r="49" spans="2:6" ht="13.5" customHeight="1" x14ac:dyDescent="0.25">
      <c r="B49" s="112">
        <v>1993</v>
      </c>
      <c r="C49" s="2" t="s">
        <v>167</v>
      </c>
      <c r="D49" s="78" t="s">
        <v>273</v>
      </c>
      <c r="E49" s="78">
        <v>54</v>
      </c>
      <c r="F49" s="78">
        <f t="shared" si="4"/>
        <v>60</v>
      </c>
    </row>
    <row r="50" spans="2:6" ht="13.5" customHeight="1" x14ac:dyDescent="0.25">
      <c r="B50" s="112">
        <v>1992</v>
      </c>
      <c r="C50" s="2" t="s">
        <v>167</v>
      </c>
      <c r="D50" s="78" t="s">
        <v>273</v>
      </c>
      <c r="E50" s="78">
        <v>54</v>
      </c>
      <c r="F50" s="78">
        <f t="shared" si="4"/>
        <v>60</v>
      </c>
    </row>
    <row r="51" spans="2:6" ht="13.5" customHeight="1" x14ac:dyDescent="0.25">
      <c r="B51" s="112">
        <v>1991</v>
      </c>
      <c r="C51" s="2" t="s">
        <v>167</v>
      </c>
      <c r="D51" s="78" t="s">
        <v>273</v>
      </c>
      <c r="E51" s="78">
        <v>54</v>
      </c>
      <c r="F51" s="78">
        <f t="shared" si="4"/>
        <v>60</v>
      </c>
    </row>
    <row r="52" spans="2:6" ht="13.5" customHeight="1" x14ac:dyDescent="0.25">
      <c r="B52" s="112">
        <v>1990</v>
      </c>
      <c r="C52" s="2" t="s">
        <v>167</v>
      </c>
      <c r="D52" s="78" t="s">
        <v>273</v>
      </c>
      <c r="E52" s="78">
        <v>54</v>
      </c>
      <c r="F52" s="78">
        <f t="shared" si="4"/>
        <v>60</v>
      </c>
    </row>
    <row r="53" spans="2:6" x14ac:dyDescent="0.25">
      <c r="B53" s="106">
        <v>1989</v>
      </c>
      <c r="C53" s="3" t="s">
        <v>160</v>
      </c>
      <c r="D53" s="78" t="s">
        <v>160</v>
      </c>
      <c r="E53" s="78">
        <v>54</v>
      </c>
      <c r="F53" s="78">
        <f t="shared" si="4"/>
        <v>60</v>
      </c>
    </row>
  </sheetData>
  <sheetProtection algorithmName="SHA-512" hashValue="MwFU0oszP1LdaeemfOHl6yXrF2xN+Jrye6GnO90HDFpaYh3T2Fnph737AQm47LV+QIUU6fdNvjnM0dn5d56NVg==" saltValue="0CuRndmcXRJEHvxCtnhsgQ==" spinCount="100000" sheet="1" objects="1" scenarios="1"/>
  <conditionalFormatting sqref="G37:G42 G46:G52 E2:G36 E53:G1048576">
    <cfRule type="expression" dxfId="4" priority="5">
      <formula>$D2="Non"</formula>
    </cfRule>
  </conditionalFormatting>
  <conditionalFormatting sqref="E37:F42">
    <cfRule type="expression" dxfId="3" priority="4">
      <formula>$D37="Non"</formula>
    </cfRule>
  </conditionalFormatting>
  <conditionalFormatting sqref="E46:F46">
    <cfRule type="expression" dxfId="2" priority="3">
      <formula>$D46="Non"</formula>
    </cfRule>
  </conditionalFormatting>
  <conditionalFormatting sqref="E47:F52">
    <cfRule type="expression" dxfId="1" priority="2">
      <formula>$D47="Non"</formula>
    </cfRule>
  </conditionalFormatting>
  <conditionalFormatting sqref="H2:I2">
    <cfRule type="expression" dxfId="0" priority="1">
      <formula>$D2="Non"</formula>
    </cfRule>
  </conditionalFormatting>
  <pageMargins left="0.59055118110236227" right="0.59055118110236227" top="0.86614173228346458" bottom="0.59055118110236227" header="0.51181102362204722" footer="0.19685039370078741"/>
  <pageSetup orientation="landscape" r:id="rId1"/>
  <headerFooter>
    <oddHeader>&amp;L&amp;"Arial Rounded MT Bold,Normal"&amp;14&amp;K002C5ASki de fond Québec&amp;R&amp;"Arial,Normal"&amp;12&amp;K002C5ACatégories et tarifs 2019-2020</oddHeader>
    <oddFooter>&amp;L&amp;8Date: &amp;D&amp;R&amp;8&amp;Z&amp;F</oddFooter>
  </headerFooter>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#1 Inscription du club</vt:lpstr>
      <vt:lpstr>#2 Inscription du personnel</vt:lpstr>
      <vt:lpstr>Associations et clubs</vt:lpstr>
      <vt:lpstr>Toutes catégories</vt:lpstr>
      <vt:lpstr>Catégories jumelées</vt:lpstr>
      <vt:lpstr>Cat. adultes simplifiées</vt:lpstr>
      <vt:lpstr>'#1 Inscription du club'!Impression_des_titres</vt:lpstr>
      <vt:lpstr>'Toutes catégories'!Impression_des_titres</vt:lpstr>
      <vt:lpstr>'#1 Inscription du club'!Zone_d_impression</vt:lpstr>
      <vt:lpstr>'#2 Inscription du personnel'!Zone_d_impression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dc:creator>
  <cp:lastModifiedBy>Claude Alexandre</cp:lastModifiedBy>
  <cp:lastPrinted>2019-05-23T15:26:15Z</cp:lastPrinted>
  <dcterms:created xsi:type="dcterms:W3CDTF">2018-06-19T18:40:26Z</dcterms:created>
  <dcterms:modified xsi:type="dcterms:W3CDTF">2019-05-24T15:47:50Z</dcterms:modified>
</cp:coreProperties>
</file>